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90" windowWidth="9510" windowHeight="6150" activeTab="1"/>
  </bookViews>
  <sheets>
    <sheet name="Bia" sheetId="1" r:id="rId1"/>
    <sheet name="TTBCTC" sheetId="2" r:id="rId2"/>
    <sheet name="TS1" sheetId="3" r:id="rId3"/>
    <sheet name="NV1" sheetId="4" r:id="rId4"/>
    <sheet name="KQKD1" sheetId="5" r:id="rId5"/>
    <sheet name="TMBCTC1" sheetId="6" r:id="rId6"/>
    <sheet name="LCTTGT" sheetId="7" r:id="rId7"/>
  </sheets>
  <externalReferences>
    <externalReference r:id="rId10"/>
    <externalReference r:id="rId11"/>
    <externalReference r:id="rId12"/>
  </externalReferences>
  <definedNames>
    <definedName name="_xlnm.Print_Titles" localSheetId="3">'NV1'!$1:$1</definedName>
    <definedName name="_xlnm.Print_Titles" localSheetId="2">'TS1'!$8:$8</definedName>
  </definedNames>
  <calcPr fullCalcOnLoad="1"/>
</workbook>
</file>

<file path=xl/sharedStrings.xml><?xml version="1.0" encoding="utf-8"?>
<sst xmlns="http://schemas.openxmlformats.org/spreadsheetml/2006/main" count="1340" uniqueCount="1013">
  <si>
    <t xml:space="preserve">   - Quyõ ñaàu tö phaùt trieån</t>
  </si>
  <si>
    <t xml:space="preserve">   - Quyõ döï phoøng taøi chính</t>
  </si>
  <si>
    <t xml:space="preserve">   - Quyõ khaùc thuoäc voán chuû sôû höõu</t>
  </si>
  <si>
    <t xml:space="preserve">  g- Thu nhaäp vaø chi phí, laõi hoaëc loã ñöôïc ghi nhaän tröïc tieáp vaøo voán chuû sôû höõu theo quy ñònh cuûa caùc chuaån möïc keá toaùn cuï theå</t>
  </si>
  <si>
    <t xml:space="preserve">   - Nguoàn kinh phí ñöôïc caáp trong naêm</t>
  </si>
  <si>
    <t xml:space="preserve">   - Chi söï nghieäp</t>
  </si>
  <si>
    <t xml:space="preserve">   - Nguoàn kinh phí coøn laïi cuoái naêm</t>
  </si>
  <si>
    <t xml:space="preserve">        * Tieàn coâng trình </t>
  </si>
  <si>
    <t xml:space="preserve">           ** Ngoâ Theá Quyeàn</t>
  </si>
  <si>
    <t xml:space="preserve">           ** Leâ Huy Anh Vuõ</t>
  </si>
  <si>
    <t>VI- Thoâng tin boå sung cho caùc khoaûn muïc trình baøy trong Baùo caùo keát quaû hoaït ñoäng kinh doanh</t>
  </si>
  <si>
    <t>25- Toång doanh thu baùn haøng vaø cung caáp dòch vuï (maõ soá 01)</t>
  </si>
  <si>
    <t>Trong ñoù:</t>
  </si>
  <si>
    <t xml:space="preserve">   - Doanh thu cung caáp dòch vuï</t>
  </si>
  <si>
    <t xml:space="preserve">   - Doanh thu hôïp ñoàng xaây döïng</t>
  </si>
  <si>
    <t>26- Caùc khoaûn giaûm tröø doanh thu (maõ soá 02)</t>
  </si>
  <si>
    <t xml:space="preserve">   - Chieát khaáu thöông maïi</t>
  </si>
  <si>
    <t xml:space="preserve">   - Giaûm giaù haøng baùn</t>
  </si>
  <si>
    <t>14- Toång LN keá toaùn tröôùc thueá (50=30+40)</t>
  </si>
  <si>
    <t xml:space="preserve">   - Haøng baùn bò traû laïi</t>
  </si>
  <si>
    <t xml:space="preserve">BAÙO CAÙO KEÁT QUAÛ KINH DOANH </t>
  </si>
  <si>
    <t xml:space="preserve">Leâ Thò Phöôïng                                 Nguyeãn Thanh Duõng </t>
  </si>
  <si>
    <t xml:space="preserve">   - Thueá GTGT phaûi noäp (phöông phaùp tröïc tieáp)</t>
  </si>
  <si>
    <t xml:space="preserve">   - Thueá xuaát khaåu</t>
  </si>
  <si>
    <t>27- Doanh thu thuaàn veà baùn haøng vaø cung caáp dòch vuï (maõ soá 10)</t>
  </si>
  <si>
    <t xml:space="preserve">   - Doanh thu thuaàn cung caáp dòch vuï</t>
  </si>
  <si>
    <t xml:space="preserve">   - Doanh thu thuaàn hôïp ñoàng xaây döïng</t>
  </si>
  <si>
    <t>28- Giaù voán haøng baùn (maõ soá 11)</t>
  </si>
  <si>
    <t xml:space="preserve">   - Giaù trò coøn laïi, chi phí nhöôïng baùn, thanh lyù cuûa BÑS ñaàu tö ñaõ baùn</t>
  </si>
  <si>
    <t xml:space="preserve">   - Hao huït, maát maùt haøng toàn kho</t>
  </si>
  <si>
    <t xml:space="preserve">   - Chi phí kinh doanh BÑS ñaàu tö</t>
  </si>
  <si>
    <t xml:space="preserve">   - Döï phoøng giaûm giaù haøng toàn kho</t>
  </si>
  <si>
    <t xml:space="preserve">   - Caùc khoaûn chi phí vöôït möùc bình thöôøng</t>
  </si>
  <si>
    <t>29- Doanh thu hoaït ñoäng taøi chính (maõ soá 21)</t>
  </si>
  <si>
    <t xml:space="preserve">   - Laõi tieàn göûi, tieàn cho vay</t>
  </si>
  <si>
    <t xml:space="preserve">   - Laõi baùn ngoaïi teä</t>
  </si>
  <si>
    <t xml:space="preserve">   - Laõi cheânh leäch tyû giaù chöa thöïc hieän</t>
  </si>
  <si>
    <t xml:space="preserve">   - Laõi baùn haøng traû chaäm</t>
  </si>
  <si>
    <t>30- Chi phí taøi chính (maõ soá 22)</t>
  </si>
  <si>
    <t xml:space="preserve">   - Laõi tieàn vay</t>
  </si>
  <si>
    <t xml:space="preserve">   - Thueá GTGT</t>
  </si>
  <si>
    <t xml:space="preserve">   - Chieát khaáu thanh toaùn, laõi mua haøng traû chaäm</t>
  </si>
  <si>
    <t>I- Caùc khoaûn phaûi thu daøi haïn</t>
  </si>
  <si>
    <t xml:space="preserve">  1- Phaûi thu daøi haïn cuûa khaùch haøng</t>
  </si>
  <si>
    <t xml:space="preserve">  2- Voán kinh doanh ôû ñôn vò tröïc thuoäc</t>
  </si>
  <si>
    <t xml:space="preserve">  3- Phaûi thu daøi haïn noäi boä</t>
  </si>
  <si>
    <t xml:space="preserve">  4- Phaûi thu daøi haïn khaùc</t>
  </si>
  <si>
    <t xml:space="preserve">  5- Döï phoøng phaûi thu daøi haïn khoù ñoøi</t>
  </si>
  <si>
    <t>II- Taøi saûn coá ñònh</t>
  </si>
  <si>
    <t>210</t>
  </si>
  <si>
    <t>211</t>
  </si>
  <si>
    <t>212</t>
  </si>
  <si>
    <t>213</t>
  </si>
  <si>
    <t>218</t>
  </si>
  <si>
    <t>219</t>
  </si>
  <si>
    <t>V-06</t>
  </si>
  <si>
    <t>V-07</t>
  </si>
  <si>
    <t>220</t>
  </si>
  <si>
    <t>221</t>
  </si>
  <si>
    <t>222</t>
  </si>
  <si>
    <t>223</t>
  </si>
  <si>
    <t>224</t>
  </si>
  <si>
    <t>225</t>
  </si>
  <si>
    <t>226</t>
  </si>
  <si>
    <t>227</t>
  </si>
  <si>
    <t>228</t>
  </si>
  <si>
    <t>229</t>
  </si>
  <si>
    <t>230</t>
  </si>
  <si>
    <t xml:space="preserve">  1- Taøi saûn coá ñònh höõu hình</t>
  </si>
  <si>
    <t xml:space="preserve">     - Nguyeân giaù</t>
  </si>
  <si>
    <t xml:space="preserve">     - Giaù trò hao moøn luõy keá</t>
  </si>
  <si>
    <t xml:space="preserve">  2- Taøi saûn coá ñònh thueâ taøi chính</t>
  </si>
  <si>
    <t xml:space="preserve">  3- Taøi saûn coá ñònh voâ hình</t>
  </si>
  <si>
    <t xml:space="preserve">  4- Chi phí xaây döïng cô baûn dôû dang</t>
  </si>
  <si>
    <t>III- Baát ñoäng saûn ñaàu tö</t>
  </si>
  <si>
    <t>240</t>
  </si>
  <si>
    <t>V-08</t>
  </si>
  <si>
    <t>V-09</t>
  </si>
  <si>
    <t>V-10</t>
  </si>
  <si>
    <t>V-11</t>
  </si>
  <si>
    <t>V-12</t>
  </si>
  <si>
    <t>241</t>
  </si>
  <si>
    <t>242</t>
  </si>
  <si>
    <t>IV- Caùc khoaûn ñaàu tö taøi chính daøi haïn</t>
  </si>
  <si>
    <t xml:space="preserve">  1- Ñaàu tö vaøo coâng ty con</t>
  </si>
  <si>
    <t xml:space="preserve">  2- Ñaàu tö vaøo coâng ty lieân keát, lieân doanh</t>
  </si>
  <si>
    <t xml:space="preserve">  3- Ñaàu tö daøi haïn khaùc</t>
  </si>
  <si>
    <t xml:space="preserve">  4- Döï phoøng giaûm giaù ñaàu tö taøi chính daøi haïn</t>
  </si>
  <si>
    <t>250</t>
  </si>
  <si>
    <t>251</t>
  </si>
  <si>
    <t>252</t>
  </si>
  <si>
    <t>258</t>
  </si>
  <si>
    <t>259</t>
  </si>
  <si>
    <t>V- Taøi saûn daøi haïn khaùc</t>
  </si>
  <si>
    <t>260</t>
  </si>
  <si>
    <t>261</t>
  </si>
  <si>
    <t>262</t>
  </si>
  <si>
    <t>268</t>
  </si>
  <si>
    <t xml:space="preserve">  1- Chi phí traû tröôùc daøi haïn</t>
  </si>
  <si>
    <t xml:space="preserve">  2- Taøi saûn thueá TNDN hoaõn laïi</t>
  </si>
  <si>
    <t xml:space="preserve">  3- Taøi saûn daøi haïn khaùc</t>
  </si>
  <si>
    <t>TOÅNG COÄNG TAØI SAÛN (270=100+200)</t>
  </si>
  <si>
    <t>270</t>
  </si>
  <si>
    <t>V-14</t>
  </si>
  <si>
    <t>V-21</t>
  </si>
  <si>
    <t>V-13</t>
  </si>
  <si>
    <t>NGUOÀN VOÁN</t>
  </si>
  <si>
    <t>A- NÔÏ PHAÛI TRAÛ (300=310+330)</t>
  </si>
  <si>
    <t>I- Nôï ngaén haïn</t>
  </si>
  <si>
    <t xml:space="preserve">  1- Vay vaø nôï ngaén haïn</t>
  </si>
  <si>
    <t xml:space="preserve">  3- Ngöôøi mua traû tieàn tröôùc</t>
  </si>
  <si>
    <t xml:space="preserve">  4- Thueá vaø caùc khoaûn phaûi noäp Nhaø nöôùc</t>
  </si>
  <si>
    <t xml:space="preserve">  5- Phaûi traû ngöôøi lao ñoäng</t>
  </si>
  <si>
    <t xml:space="preserve">  6- Chi phí phaûi traû</t>
  </si>
  <si>
    <t xml:space="preserve">  7- Phaûi traû noäi boä</t>
  </si>
  <si>
    <t xml:space="preserve">  8- Phaûi traû theo tieán ñoä keá hoaïch hôïp ñoàng xaây döïng</t>
  </si>
  <si>
    <t xml:space="preserve">  10- Döï phoøng phaûi traû ngaén haïn</t>
  </si>
  <si>
    <t>II- Nôï daøi haïn</t>
  </si>
  <si>
    <t xml:space="preserve">  2- Phaûi traû ngöôøi baùn</t>
  </si>
  <si>
    <t xml:space="preserve">  1- Phaûi traû daøi haïn ngöôøi baùn</t>
  </si>
  <si>
    <t xml:space="preserve">  2- Phaûi traû daøi haïn noäi boä</t>
  </si>
  <si>
    <t xml:space="preserve">  3- Phaûi traû daøi haïn khaùc</t>
  </si>
  <si>
    <t xml:space="preserve">  4- Vay vaø nôï daøi haïn</t>
  </si>
  <si>
    <t xml:space="preserve">  5- Thueá TNDN hoaõn laïi phaûi traû</t>
  </si>
  <si>
    <t xml:space="preserve">  6- Döï phoøng trôï caáp maát vieäc laøm</t>
  </si>
  <si>
    <t>300</t>
  </si>
  <si>
    <t>310</t>
  </si>
  <si>
    <t>311</t>
  </si>
  <si>
    <t>312</t>
  </si>
  <si>
    <t>313</t>
  </si>
  <si>
    <t>314</t>
  </si>
  <si>
    <t>315</t>
  </si>
  <si>
    <t>316</t>
  </si>
  <si>
    <t>317</t>
  </si>
  <si>
    <t>318</t>
  </si>
  <si>
    <t>319</t>
  </si>
  <si>
    <t>320</t>
  </si>
  <si>
    <t>V-15</t>
  </si>
  <si>
    <t>V-16</t>
  </si>
  <si>
    <t>V-17</t>
  </si>
  <si>
    <t>V-18</t>
  </si>
  <si>
    <t>330</t>
  </si>
  <si>
    <t>331</t>
  </si>
  <si>
    <t>332</t>
  </si>
  <si>
    <t>333</t>
  </si>
  <si>
    <t>334</t>
  </si>
  <si>
    <t>335</t>
  </si>
  <si>
    <t>336</t>
  </si>
  <si>
    <t>337</t>
  </si>
  <si>
    <t>V-19</t>
  </si>
  <si>
    <t>V-20</t>
  </si>
  <si>
    <t>B- VOÁN CHUÛ SÔÛ HÖÕU (400=410+430)</t>
  </si>
  <si>
    <t>I- Voán chuû sôû höõu</t>
  </si>
  <si>
    <t xml:space="preserve">  1- Voán ñaàu tö cuûa chuû sôû höõu</t>
  </si>
  <si>
    <t xml:space="preserve">  2- Thaëng dö voán coå phaàn</t>
  </si>
  <si>
    <t xml:space="preserve">  3- Voán khaùc cuûa chuû sôû höõu</t>
  </si>
  <si>
    <t xml:space="preserve">  4- Coå phieáu quyõ</t>
  </si>
  <si>
    <t xml:space="preserve">  5- Cheânh leäch ñaùnh giaù laïi taøi saûn</t>
  </si>
  <si>
    <t xml:space="preserve">  6- Cheânh leäch tyû giaù hoái ñoaùi</t>
  </si>
  <si>
    <t xml:space="preserve">  7- Quyõ ñaàu tö phaùt trieån</t>
  </si>
  <si>
    <t xml:space="preserve">  8- Quyõ döï phoøng taøi chính</t>
  </si>
  <si>
    <t xml:space="preserve">  9- Quyõ khaùc thuoäc voán chuû sôû höõu</t>
  </si>
  <si>
    <t xml:space="preserve">  10- Lôïi nhuaän sau thueá chöa phaân phoái</t>
  </si>
  <si>
    <t xml:space="preserve">  11- Nguoàn voán ñaàu tö XDCB</t>
  </si>
  <si>
    <t>II- Nguoàn kinh phí vaø quyõ khaùc</t>
  </si>
  <si>
    <t xml:space="preserve">  1- Quyõ khen thöôûng, phuùc lôïi</t>
  </si>
  <si>
    <t>TOÅNG COÂNG TY ÑÒA OÁC SAØI GOØN</t>
  </si>
  <si>
    <t xml:space="preserve">  2- Nguoàn kinh phí</t>
  </si>
  <si>
    <t xml:space="preserve">  3- Nguoàn kinh phí ñaõ hình thaønh TSCÑ</t>
  </si>
  <si>
    <t>TOÅNG COÄNG NGUOÀN VOÁN</t>
  </si>
  <si>
    <t>440</t>
  </si>
  <si>
    <t>430</t>
  </si>
  <si>
    <t>431</t>
  </si>
  <si>
    <t>432</t>
  </si>
  <si>
    <t>433</t>
  </si>
  <si>
    <t>400</t>
  </si>
  <si>
    <t>410</t>
  </si>
  <si>
    <t>411</t>
  </si>
  <si>
    <t>412</t>
  </si>
  <si>
    <t>413</t>
  </si>
  <si>
    <t>414</t>
  </si>
  <si>
    <t>415</t>
  </si>
  <si>
    <t>416</t>
  </si>
  <si>
    <t>417</t>
  </si>
  <si>
    <t>418</t>
  </si>
  <si>
    <t>419</t>
  </si>
  <si>
    <t>420</t>
  </si>
  <si>
    <t>421</t>
  </si>
  <si>
    <t>V-22</t>
  </si>
  <si>
    <t>V-23</t>
  </si>
  <si>
    <t xml:space="preserve">  9- Caùc khoaûn phaûi traû, phaûi noäp ngaén haïn khaùc</t>
  </si>
  <si>
    <t>CAÙC CHÆ TIEÂU NGOAØI BAÛNG CAÂN ÑOÁI KEÁ TOAÙN</t>
  </si>
  <si>
    <t>CHÆ TIEÂU</t>
  </si>
  <si>
    <t>Thuyeát minh</t>
  </si>
  <si>
    <t xml:space="preserve">  1- Taøi saûn thueâ ngoaøi</t>
  </si>
  <si>
    <t xml:space="preserve">  3- Haøng hoùa nhaän baùn hoä, nhaän kyù göûi, kyù cöôïc</t>
  </si>
  <si>
    <t>COÂNG TY COÅ PHAÀN ÑÒA OÁC CHÔÏ LÔÙN</t>
  </si>
  <si>
    <t>-------------------------</t>
  </si>
  <si>
    <t>COÂNG TY CP ÑÒA OÁC CHÔÏ LÔÙN</t>
  </si>
  <si>
    <t>V-03</t>
  </si>
  <si>
    <t>V-05</t>
  </si>
  <si>
    <t xml:space="preserve">   - Tieàn söû duïng ñaát noäp thöøa</t>
  </si>
  <si>
    <t xml:space="preserve">     * Muïc ñích trích laäp vaø söû duïng caùc quyõ cuûa doanh nghieäp: </t>
  </si>
  <si>
    <t xml:space="preserve">   - Doanh thu baùn thaønh phaåm</t>
  </si>
  <si>
    <t xml:space="preserve">   - Doanh thu baùn haøng hoùa</t>
  </si>
  <si>
    <t xml:space="preserve">   - Chi phí thaønh laäp doanh nghieäp: Giaù trò lôïi theá thöông maïi</t>
  </si>
  <si>
    <t xml:space="preserve">   - Caùc khoaûn ñaàu tö vaøo coâng ty con, coâng ty lieân keát, voán goùp vaøo CSKD ñoàng kieåm soaùt: Theo giaù goác.</t>
  </si>
  <si>
    <t xml:space="preserve">      + Cty khai thaùc ñaù soá 3 </t>
  </si>
  <si>
    <t xml:space="preserve">      + Cty CP ÑT-KD Nhaø</t>
  </si>
  <si>
    <t xml:space="preserve">      + Cty CP SX XNK Laân saûn &amp; haøng TTCN</t>
  </si>
  <si>
    <t>14- Chi phí traû tröôùc daøi haïn</t>
  </si>
  <si>
    <t xml:space="preserve">   - Chi phí DV thueâ ngoaøi thöïc hieän chuyeån QSDÑ, QSH nhaø caên hoä chöa tieâu thuï</t>
  </si>
  <si>
    <t xml:space="preserve">  * Vaên phoøng coâng ty </t>
  </si>
  <si>
    <t xml:space="preserve">  * Trung taâm dòch vuï Ñòa oác </t>
  </si>
  <si>
    <t xml:space="preserve">   - Trích tröôùc CP keát caáu haï taàng döï aùn Khu 2 P5 Q8</t>
  </si>
  <si>
    <t xml:space="preserve">   - Trích tröôùc CP keát caáu haï taàng döï aùn Khu 3 P5 Q8</t>
  </si>
  <si>
    <t xml:space="preserve">   - Trích tröôùc CP keát caáu haï taàng döï aùn Khu B P4 Q8</t>
  </si>
  <si>
    <t xml:space="preserve">   - Trích tröôùc CP keát caáu haï taàng döï aùn Khu C P4 Q8</t>
  </si>
  <si>
    <t xml:space="preserve">   - Trích tröôùc CP keát caáu haï taàng döï aùn Khu Bình Đăng P6 Q8</t>
  </si>
  <si>
    <t xml:space="preserve">   - Trích tröôùc CP DV thueâ ngoaøi thöïc hieän chuyeån QSDÑ, QSH nhaø, caên hoä</t>
  </si>
  <si>
    <t xml:space="preserve">   - Trích tröôùc CP duy tu, baûo döôõng nhaø cho thueâ</t>
  </si>
  <si>
    <t xml:space="preserve">   - Trích tröôùc CP laõi vay phaûi traû</t>
  </si>
  <si>
    <t xml:space="preserve">      + Xí nghieäp xaây döïng </t>
  </si>
  <si>
    <t xml:space="preserve">   - Kinh phí coâng ñoaøn</t>
  </si>
  <si>
    <t xml:space="preserve">   - Baûo hieåm xaõ hoäi</t>
  </si>
  <si>
    <t xml:space="preserve">   - Baûo hieåm y teá</t>
  </si>
  <si>
    <t xml:space="preserve">   - Phaûi traû veà coå phaàn hoùa</t>
  </si>
  <si>
    <t xml:space="preserve">        * Tieàn söû duïng ñaát phaûi noäp Toång Coâng Ty</t>
  </si>
  <si>
    <t xml:space="preserve">        * Cheânh leäch giaù vaøng vaø laõi traû goùp KDC Xoùm ñaàm P10 Q8</t>
  </si>
  <si>
    <t xml:space="preserve">        * Tieàn baùn nhaø traû goùp CX Höng Phuù P8 Q8</t>
  </si>
  <si>
    <t xml:space="preserve">        * Nhaø 21B4 "Traàn Coâng Kha"</t>
  </si>
  <si>
    <t xml:space="preserve">     + Vaên phoøng coâng ty</t>
  </si>
  <si>
    <t xml:space="preserve">   - Giaù voán haøng baùn </t>
  </si>
  <si>
    <t xml:space="preserve">     + Trung taân Dòch vuï Ñòa oác</t>
  </si>
  <si>
    <t xml:space="preserve">   - Nguyeân taéc ghi nhaän cheânh leäch tyû giaù hoái ñoaùi: Ñoù laø cheânh leäch giöõa giaù vaøng thöïc teá khaùch haøng thanh toaùn so vôùi giaù vaøng phaûi thu khaùch haøng (vaøo thôøi ñieåm ghi nhaän doanh thu) treân SSKT.</t>
  </si>
  <si>
    <t>12- Nguyeân taéc vaø phöông phaùp ghi nhaän chi phí taøi chính: Chi phí taøi chính ñöôïc ghi nhaän trong Baùo caùo keát quaû hoaït ñoäng kinh doanh laø toång chi phí taøi chính phaùt sinh trong kyø (khoâng buø tröø vôùi doanh thu hoaït ñoäng taøi chính).</t>
  </si>
  <si>
    <t xml:space="preserve">   - Ñaàu tö traùi phieáu: Traùi phieáu Chính phuû (Coâng trình giao thoâng, thuûy lôïi)</t>
  </si>
  <si>
    <t xml:space="preserve">   - Vay ngaén haïn: NH Phaùt trieån Nhaø ÑBSCL</t>
  </si>
  <si>
    <t xml:space="preserve">   - Thueá giaù trò gia taêng</t>
  </si>
  <si>
    <t>Leâ Thò Phöôïng</t>
  </si>
  <si>
    <t xml:space="preserve">   - Voán kinh doanh ôû ñôn vò tröïc thuoäc</t>
  </si>
  <si>
    <t xml:space="preserve">     + BQL Döï aùn chung cö</t>
  </si>
  <si>
    <t>Soá dö cuoái naêm tröôùc
 Soá dö ñaàu naêm nay</t>
  </si>
  <si>
    <t xml:space="preserve">  4- Nôï khoù ñoøi ñaõ xöû lyù</t>
  </si>
  <si>
    <t xml:space="preserve">  5- Ngoaïi teä caùc loaïi</t>
  </si>
  <si>
    <t xml:space="preserve">  6- Döï toaùn chi söï nghieäp, döï aùn</t>
  </si>
  <si>
    <t xml:space="preserve">  2- Vaät tö, haøng hoùa nhaän giöõ hoä, nhaän gia coâng</t>
  </si>
  <si>
    <t>Maãu soá B01a-DN</t>
  </si>
  <si>
    <t>Maãu soá B02a-DN</t>
  </si>
  <si>
    <t>Luõy keá töø ñaàu naêm</t>
  </si>
  <si>
    <t>Mẫu số B09a-DN</t>
  </si>
  <si>
    <t>Cuoái naêm</t>
  </si>
  <si>
    <t>Ñaàu naêm</t>
  </si>
  <si>
    <t xml:space="preserve">  7- Döï phoøng phaûi traû daøi haïn</t>
  </si>
  <si>
    <t xml:space="preserve">- Ñoù laø moät trong nhöõng nguyeân nhaân laøm thò tröôøng BÑS bò maát caân ñoái nghieâm troïng veà cung - caàu, giaù caû vaø söùc mua, veà nguoàn voán ñaàu tö khieán cho thò tröôøng BÑS bò ñình ñoán. Tình hình naøy khoâng chæ gaây khoù khaên cho phía Nhaø nöôùc (quaûn lyù vaø thaát thu Ngaân saùch), cho giôùi doanh nghieäp (DN) kinh doanh BÑS (trieån khai vaø thu hoài voán) maø cho caû ngöôøi daân (ñaùp öùng nhu caàu nhaø ôû). </t>
  </si>
  <si>
    <t>COÄNG HOØA XAÕ HOÄI CHUÛ NGHÓA VIEÄT NAM</t>
  </si>
  <si>
    <t>Ñoäc laäp - Töï do - Haïnh phuùc</t>
  </si>
  <si>
    <t>----------------------------------------</t>
  </si>
  <si>
    <t>--------------------</t>
  </si>
  <si>
    <t>BAÙO CAÙO TAØI CHÍNH TOÙM TAÉT</t>
  </si>
  <si>
    <t>- Caên cöù Thoâng tö soá 38/2007/TT-BTC ngaøy 18/04/2007 cuûa Boä tröôûng Boä Taøi chính veà vieäc höôùng daãn coâng boá thoâng tin treân thò tröôøng chöùng khoùan.</t>
  </si>
  <si>
    <t xml:space="preserve">- Caên cöù ban haønh theo quyeát ñònh soá 15/2006/QÑ-BTC ngaøy 20/03/06 cuûa Boä Taøi chính </t>
  </si>
  <si>
    <t>- Caên cöù Ñieàu leä Toå chöùc vaø hoaït ñoäng cuûa Coâng ty Coå phaàn Ñòa oác Chôï Lôùn ngaøy 28/03/2006</t>
  </si>
  <si>
    <t xml:space="preserve">- Caên cöù Baùo caùo taøi chính naêm 2006 cuûa Coâng ty Coå phaàn Ñòa oác Chôï Lôùn sau khi ñöôïc Ban Kieåm soaùt Coâng ty kieåm tra </t>
  </si>
  <si>
    <t>I- BAÛNG CAÂN ÑOÁI TAØI SAÛN ÑEÁN NGAØY 30/06/2007</t>
  </si>
  <si>
    <t>Ñôn vò tính: VNÑ</t>
  </si>
  <si>
    <t>STT</t>
  </si>
  <si>
    <t>Taøi saûn</t>
  </si>
  <si>
    <t>Ghi chuù</t>
  </si>
  <si>
    <t>A</t>
  </si>
  <si>
    <t>Taøi saûn ngaén haïn</t>
  </si>
  <si>
    <t>I</t>
  </si>
  <si>
    <t>Tieàn vaø caùc khoaûn töông ñöông tieàn</t>
  </si>
  <si>
    <t>- Tieàn maët</t>
  </si>
  <si>
    <t>- Tieàn göûi ngaân haøng</t>
  </si>
  <si>
    <t xml:space="preserve">     + TGNH khoâng kyø haïn </t>
  </si>
  <si>
    <t xml:space="preserve">     +TGNH coù kyø haïn khoâng quaù 3 thaùng </t>
  </si>
  <si>
    <t>II</t>
  </si>
  <si>
    <t xml:space="preserve"> Caùc khoaûn ñaàu tö taøi chính ngaén haïn</t>
  </si>
  <si>
    <t>- Ñaàu tö taøi chính ngaén haïn</t>
  </si>
  <si>
    <t>III</t>
  </si>
  <si>
    <t>Caùc khoaûn phaûi thu ngaén haïn</t>
  </si>
  <si>
    <t>- Phaûi thu khaùch haøng</t>
  </si>
  <si>
    <t>- Traû tröôùc cho ngöôøi baùn</t>
  </si>
  <si>
    <t xml:space="preserve">  + Cty CP TV-KD Ñòa Oác Saøi Goøn </t>
  </si>
  <si>
    <t xml:space="preserve">  + Cty CP ÑT-XD- Ñieän Saøi Goøn </t>
  </si>
  <si>
    <t xml:space="preserve">  + Cty TNHH KS-TK-TV-XD MDC</t>
  </si>
  <si>
    <t xml:space="preserve">  + Cty CP phaùt trieàn Nam Saøi Goøn</t>
  </si>
  <si>
    <t xml:space="preserve">  + Cty CP Ñòa Oác 10</t>
  </si>
  <si>
    <t xml:space="preserve">  + Cty CP ÑT-XD Löu Ngoâ Gia</t>
  </si>
  <si>
    <t xml:space="preserve">  + Cty TNHH SX CK-CT&amp;TM Taân Cô</t>
  </si>
  <si>
    <t>- Caùc khoaûn phaûi thu khaùc</t>
  </si>
  <si>
    <t xml:space="preserve">  + Phaûi thu veà coå phaàn hoùa</t>
  </si>
  <si>
    <t xml:space="preserve">  + Phaûi thu khaùc</t>
  </si>
  <si>
    <t xml:space="preserve">  * Taïi Vaên phoøng Cty</t>
  </si>
  <si>
    <t xml:space="preserve">    - Ngöôøi Lao Ñoäng möôïn QPL</t>
  </si>
  <si>
    <t xml:space="preserve">    - Chi ñoaøn Coâng ty</t>
  </si>
  <si>
    <t xml:space="preserve">    - Xí Nghieäp Xaây Döïng </t>
  </si>
  <si>
    <t xml:space="preserve">    - Noäp nhaø nöôùc theo dö thaûo Thanh tra ngaøy 14/06/2007</t>
  </si>
  <si>
    <t xml:space="preserve">    - Tieàn cho thueâ saân quaàn vôït ñeán 31/12/2006</t>
  </si>
  <si>
    <t xml:space="preserve">  * Taïi Xí Nghieäp Xaây Döïng </t>
  </si>
  <si>
    <t xml:space="preserve">  * Taïi TT Dòch vuï Ñòa Oác</t>
  </si>
  <si>
    <t xml:space="preserve">  * Taïi  BQL döï aùn Chung cö </t>
  </si>
  <si>
    <t>IV</t>
  </si>
  <si>
    <t>Haøng toàn kho</t>
  </si>
  <si>
    <t>- Taïi vaên phoøng Cty</t>
  </si>
  <si>
    <t xml:space="preserve">   + Khu 2 Buøi Minh Tröïc  P5 Q8</t>
  </si>
  <si>
    <t xml:space="preserve">   + Khu 3 Buøi Minh Tröïc  P5 Q8</t>
  </si>
  <si>
    <t xml:space="preserve">   + Khu B Taï Quang Böûu P4 Q8</t>
  </si>
  <si>
    <t xml:space="preserve">   + Khu C Cao Loã P4 Q8</t>
  </si>
  <si>
    <t xml:space="preserve">   + Khu Bình Ñaêng P6 Q8</t>
  </si>
  <si>
    <t xml:space="preserve">   + Khu Xoùm Ñaàm</t>
  </si>
  <si>
    <t xml:space="preserve">   + Khu daân cö Nhôn Ñöùc - Nhaø Beø</t>
  </si>
  <si>
    <t xml:space="preserve">- Taïi Xí Nghieäp Xaây döïng </t>
  </si>
  <si>
    <t xml:space="preserve">- Taïi Trung taâm dòch vuï Ñòa Oác </t>
  </si>
  <si>
    <t xml:space="preserve">- Taïi BQL Döï aùn Chung Cö </t>
  </si>
  <si>
    <t>V</t>
  </si>
  <si>
    <t>Taøi saûn ngaén haïn khaùc</t>
  </si>
  <si>
    <t>- Chi phí traû tröôùc ngaén haïn</t>
  </si>
  <si>
    <t>- Caùc khoaûn thueá phaûi thu</t>
  </si>
  <si>
    <t xml:space="preserve">  + Tieàn thueá GTGT</t>
  </si>
  <si>
    <t xml:space="preserve">  + Tieàn söû duïng ñaát noäp thöøa</t>
  </si>
  <si>
    <t>- Taøi saûn ngaén haïn khaùc</t>
  </si>
  <si>
    <t>B</t>
  </si>
  <si>
    <t>Taøi saûn daøi haïn</t>
  </si>
  <si>
    <t>Caùc khoaûn ñaàu tö daøi haïn</t>
  </si>
  <si>
    <t>Taøi saûn coá ñònh</t>
  </si>
  <si>
    <t>a</t>
  </si>
  <si>
    <t>Taøi saûn coá ñònh höõu hình</t>
  </si>
  <si>
    <t>- Nguyeân giaù TSCÑ höõu hình</t>
  </si>
  <si>
    <t>- Giaù trò hao moøn luõy keá TSCÑ höõu hình</t>
  </si>
  <si>
    <t>b</t>
  </si>
  <si>
    <t>Taøi saûn coá ñònh voâ hình</t>
  </si>
  <si>
    <t>- Nguyeân giaù TSCÑ voâ hình</t>
  </si>
  <si>
    <t>- Giaù trò hao moøn luõy keá TSCÑ voâ hình</t>
  </si>
  <si>
    <t>c</t>
  </si>
  <si>
    <t>Chi phí xaây döïng cô baûn dôû dang</t>
  </si>
  <si>
    <t>Baát ñoäng saûn ñaàu tö</t>
  </si>
  <si>
    <t xml:space="preserve"> - Nguyeân giaù</t>
  </si>
  <si>
    <t xml:space="preserve"> - Giaù trò hao moøn luõy keá</t>
  </si>
  <si>
    <t>Caùc khoaûn ñaàu tö taøi chính daøi haïn</t>
  </si>
  <si>
    <t>- Coâng Ty CP khu CN vaø DC Ñöùc Hoøa III</t>
  </si>
  <si>
    <t>- Cty CP Haï taàng Saøi Goøn</t>
  </si>
  <si>
    <t>- Cty CP Ñòa oác Saøi Goøn - Chôï Lôùn</t>
  </si>
  <si>
    <t>- Cty coå phaàn caáp nöôùc Chôï Lôùn</t>
  </si>
  <si>
    <t>- Cty Khai thaùc ñaù soá 3</t>
  </si>
  <si>
    <t>- Cty DVCI Nhaø Beø</t>
  </si>
  <si>
    <t xml:space="preserve">- Cty coå phaàn Ñaàu tö - Kinh doanh nhaø </t>
  </si>
  <si>
    <t>- Cty CP SX XNK Laâm saûn &amp; haøng TTCN</t>
  </si>
  <si>
    <t>- Traùi phieáu Chính phuû</t>
  </si>
  <si>
    <t>Taøi saûn daøi haïn khaùc</t>
  </si>
  <si>
    <t xml:space="preserve">- Chi phí DV chuyeån QSDÑ, QSH nhaø, caên hoä </t>
  </si>
  <si>
    <t>- Lôïi theá doanh nghieäp khi coå phaàn hoaù</t>
  </si>
  <si>
    <t>Phaân boå 36 thaùng</t>
  </si>
  <si>
    <t>- Giaù trò xaây döïng thang baûng löông</t>
  </si>
  <si>
    <t>Phaân boå 18 thaùng</t>
  </si>
  <si>
    <t>Toång coäng taøi saûn</t>
  </si>
  <si>
    <t>Nguoàn voán</t>
  </si>
  <si>
    <t>Nôï phaûi traû</t>
  </si>
  <si>
    <t>Nôï ngaén haïn</t>
  </si>
  <si>
    <t>Vay vaø nôï ngaén haïn</t>
  </si>
  <si>
    <t>Phaûi traû cho ngöôøi baùn</t>
  </si>
  <si>
    <t>Ngöôøi mua traû tieàn tröôùc</t>
  </si>
  <si>
    <t>Thueá vaø caùc khoaûn phaûi noäp NSNN</t>
  </si>
  <si>
    <t>- Thueá GTGT</t>
  </si>
  <si>
    <t>- Thueá TNDN</t>
  </si>
  <si>
    <t>- Thueá TNCN</t>
  </si>
  <si>
    <t>Phaûi traû coâng nhaân vieân</t>
  </si>
  <si>
    <t>Chi phí phaûi traû</t>
  </si>
  <si>
    <t xml:space="preserve">   + Chuyeån QSD ñaát, QSD nhaø </t>
  </si>
  <si>
    <t xml:space="preserve">   + Trích tröôùc CP duy tu, baûo döôõng nhaø cho thueâ </t>
  </si>
  <si>
    <t xml:space="preserve">   + Cp laõi vay phaûi traû</t>
  </si>
  <si>
    <t xml:space="preserve">- Taïi Xí Nghieäp xaây döïng </t>
  </si>
  <si>
    <t>Caùc khoaûn phaûi traû, phaûi noäp khaùc</t>
  </si>
  <si>
    <t>- Taïi Vaên phoøng Coâng ty</t>
  </si>
  <si>
    <t xml:space="preserve">    + Phaûi traû veà kinh phí coâng ñoaøn</t>
  </si>
  <si>
    <t xml:space="preserve">    + Quyõ 174 cuûa Toång Cty</t>
  </si>
  <si>
    <t xml:space="preserve">    + Thueá TNCN  hoaøn traû QTL</t>
  </si>
  <si>
    <t xml:space="preserve">    +  Leä phí tröôùc baï vaø thueá chuyeån QSDÑ</t>
  </si>
  <si>
    <t xml:space="preserve">    + Tieàn söû duïng ñaát khu 2 vaø khu 3</t>
  </si>
  <si>
    <t xml:space="preserve">    + Giaù trò xaây laép vaø thueá GTGT ñaàu vaøo cuûa Ñoäi 1 Ñoäi 2 </t>
  </si>
  <si>
    <t xml:space="preserve">    + Tieàn baùn nhaø traû goùp CX Höng Phuù P8 Q8</t>
  </si>
  <si>
    <t xml:space="preserve">    + Nhaø 21B4 "Traàn Coâng Kha"</t>
  </si>
  <si>
    <t xml:space="preserve">    + Tieàn cho thueâ saân quaàn vôùt töø 1/11/2004 - 31/05/2007</t>
  </si>
  <si>
    <t xml:space="preserve">    + CL giaù vaøng vaø laõi baùn nhaø traû goùp </t>
  </si>
  <si>
    <t xml:space="preserve">    + Tieàn ñaët coïc thueâ nhaø</t>
  </si>
  <si>
    <t xml:space="preserve">    + Thuø lao thueá TNCN (0,5%)</t>
  </si>
  <si>
    <t xml:space="preserve">    + Tieàn laëp ñaët ñoàng hoà nöôùc </t>
  </si>
  <si>
    <t>Nôï daøi haïn</t>
  </si>
  <si>
    <t>Döï phoøng trôï caáp maát vieäc laøm</t>
  </si>
  <si>
    <t>Nguoàn voán chuû sôû höõu</t>
  </si>
  <si>
    <t>Voán chuû sôû höõu</t>
  </si>
  <si>
    <t>Voán ñaàu tö cuûa chuû sôû höõu (voán ñieàu leä)</t>
  </si>
  <si>
    <t>Cheânh leäch ñaùnh giaù laïi taøi saûn</t>
  </si>
  <si>
    <t>Quyõ ñaàu tö phaùt trieån</t>
  </si>
  <si>
    <t>Quyõ döï phoøng taøi chính</t>
  </si>
  <si>
    <t xml:space="preserve">Quyõ khaùc thuoäc voán chuû sôû höõu </t>
  </si>
  <si>
    <t xml:space="preserve">  + Quyõ döï tröõ boå sung VÑL</t>
  </si>
  <si>
    <t xml:space="preserve">  + Quyõ coå töùc </t>
  </si>
  <si>
    <t xml:space="preserve">Lôïi nhuaän chöa phaân phoái </t>
  </si>
  <si>
    <t>Nguoàn kinh phí vaø quyõ khaùc</t>
  </si>
  <si>
    <t>Quyõ khen thöôûng, phuùc lôïi</t>
  </si>
  <si>
    <t>Nguoàn kinh phí (do NS caáp ñeå XD chung cö 3 BMT)</t>
  </si>
  <si>
    <t>Toång coäng nguoàn voán</t>
  </si>
  <si>
    <t>II- KEÁT QUAÛ KINH DOANH &amp; PHAÂN PHOÁI LÔÏI NHUAÄN</t>
  </si>
  <si>
    <t>A- Keát quaû kinh doanh</t>
  </si>
  <si>
    <t>Noäi dung</t>
  </si>
  <si>
    <t>Doanh thu baùn haøng vaø cung caáp dòch vuï</t>
  </si>
  <si>
    <t>Trong ñoù: - Doanh thu kinh doanh nhaø</t>
  </si>
  <si>
    <t xml:space="preserve">             - Doanh thu xaây laép </t>
  </si>
  <si>
    <t>XNXD thöïc hieän</t>
  </si>
  <si>
    <t xml:space="preserve">             - Doanh thu khaùc</t>
  </si>
  <si>
    <t>Caùc khoaûn giaûm tröø doanh thu</t>
  </si>
  <si>
    <t>Doanh thu thuaàn veà baøn haøng vaø cung caáp DV</t>
  </si>
  <si>
    <t>Giaù voán haøng baùn</t>
  </si>
  <si>
    <t>Lôïi nhuaän goäp veà baùn haøng vaø cung caáp DV</t>
  </si>
  <si>
    <t>Doanh thu hoaït ñoäng taøi chính</t>
  </si>
  <si>
    <t>Chi phí hoaït ñoäng taøi chính</t>
  </si>
  <si>
    <t>Chi phí baùn haøng</t>
  </si>
  <si>
    <t>Chi phí quaûn lyù doanh nghieäp</t>
  </si>
  <si>
    <t>Lôïi nhuaän töø hoaït ñoäng kinh doanh</t>
  </si>
  <si>
    <t>Thu nhaäp khaùc</t>
  </si>
  <si>
    <t>Chi phí khaùc</t>
  </si>
  <si>
    <t>Lôïi nhuaän khaùc</t>
  </si>
  <si>
    <t>Toång lôïi nhuaän tröôùc thueá</t>
  </si>
  <si>
    <t>Thueá thu nhaäp doanh nghieäp</t>
  </si>
  <si>
    <t>Lôïi nhuaän sau thueá thu nhaäp doanh nghieäp</t>
  </si>
  <si>
    <t>Laõi cô baûn treân coå phieáu</t>
  </si>
  <si>
    <t>Coå töùc treân moãi coå phieáu</t>
  </si>
  <si>
    <t>III- CAÙC CHÆ TIEÂU TAØI CHÍNH CÔ BAÛN</t>
  </si>
  <si>
    <t>Chæ tieâu</t>
  </si>
  <si>
    <t>Ñôn vò tính</t>
  </si>
  <si>
    <t xml:space="preserve">Boá trí cô caáu taøi saûn vaø nguoàn voán </t>
  </si>
  <si>
    <t>1.1</t>
  </si>
  <si>
    <t>Boá trí cô caáu taøi saûn</t>
  </si>
  <si>
    <t>- Taøi saûn ngaén haïn / Toång taøi saûn</t>
  </si>
  <si>
    <t>%</t>
  </si>
  <si>
    <t>- Taøi saûn daøi haïn / Toång taøi saûn</t>
  </si>
  <si>
    <t>1.2</t>
  </si>
  <si>
    <t>Boá trí cô caáu nguoàn voán</t>
  </si>
  <si>
    <t>- Nôï phaûi traû / Toång nguoàn voán</t>
  </si>
  <si>
    <t>- Nguoàn voán chuû sôû höõu / Toång nguoàn voán</t>
  </si>
  <si>
    <t>Khaû naêng thanh toaùn</t>
  </si>
  <si>
    <t>2.1</t>
  </si>
  <si>
    <t>Khaû naêng thanh toaùn hieän haønh</t>
  </si>
  <si>
    <t>laàn</t>
  </si>
  <si>
    <t>2.3</t>
  </si>
  <si>
    <t>Khaû naêng thanh toaùn nhanh</t>
  </si>
  <si>
    <t>Tyû suaát lôïi nhuaän</t>
  </si>
  <si>
    <t>3.1</t>
  </si>
  <si>
    <t>Tyû suaát lôïi nhuaän sau thueá / Toång taøi saûn</t>
  </si>
  <si>
    <t>3.2</t>
  </si>
  <si>
    <t>Tyû suaát lôïi nhuaän sau thueá /Doanh thu thuaàn</t>
  </si>
  <si>
    <t>3.3</t>
  </si>
  <si>
    <t>Tyû suaát lôïi nhuaän sau thueá /Nguoàn voán chuû sôû höõu</t>
  </si>
  <si>
    <t>TP.HCM, Ngaøy        thaùng        naêm 2007</t>
  </si>
  <si>
    <t xml:space="preserve">Toång giaùm ñoác </t>
  </si>
  <si>
    <r>
      <t xml:space="preserve">Trong ñoù: </t>
    </r>
    <r>
      <rPr>
        <i/>
        <sz val="13"/>
        <rFont val="VNI-Helve-Condense"/>
        <family val="0"/>
      </rPr>
      <t>- Chi phí laõi vay</t>
    </r>
  </si>
  <si>
    <t xml:space="preserve">- Tuy nhieân, thò tröôøng BÑS hieän vaãn coøn nhöõng haïn cheá lieân quan ñeán tình traïng laán chieám ñaát ñai, ñeàn buø giaûi phoùng maët baèng, chuyeån muïc ñích söû duïng ñaát, quy hoaïch, xaây döïng nhaø ôû vaø coâng trình chöa phuø hôïp…, ñaëc bieät laø giaù nhaø ñaát luoân taêng vôùi toác ñoä cao. Beân caïnh ñoù, heä thoáng phaùp luaät coù lieân quan ñeán thò tröôøng BÑS coøn nhieàu baát caäp, vöøa thieáu vöøa thöøa. </t>
  </si>
  <si>
    <t>1- Cheá ñoä keá toaùn aùp duïng: Cheá ñoä keá toaùn doanh nghieäp ban haønh taïi Quyeát ñònh soá 15/2006/QÑ-BTC ngaøy 20/03/2006 cuûa Boä Taøi chính.</t>
  </si>
  <si>
    <t xml:space="preserve">BAÛNG CAÂN ÑOÁI KEÁ TOAÙN </t>
  </si>
  <si>
    <t xml:space="preserve">BAÛN THUYEÁT MINH BAÙO CAÙO TAØI CHÍNH </t>
  </si>
  <si>
    <t xml:space="preserve">khoâng </t>
  </si>
  <si>
    <t xml:space="preserve">* Thuyeát minh soá lieäu vaø giaûi trình khaùc: Phaàn meàm Golden Real Estate ñöôïc vieát bôûi Cty TNHH TV &amp; PT Baûn Vaøng (GoldenCAD) theo HÑ soá </t>
  </si>
  <si>
    <t>100/HÑ-PM-06 ngaøy 21/06/2006 vaø PLHÑ soá 124/PLHÑ-PM-06 ngaøy 03/011/2006</t>
  </si>
  <si>
    <t>- Giaù trò coøn laïi cuoái ngaøy 30/06/2007 cuûa TSCÑ höõu hình ñaõ duøng ñeå theá chaáp, caàm coá ñaûm baûo caùc khoaûn vay: khoâng</t>
  </si>
  <si>
    <t xml:space="preserve">     + Phöông tieän vaän taûi :</t>
  </si>
  <si>
    <t xml:space="preserve">     + Thieát bò duïng cuï quaûn lyù :</t>
  </si>
  <si>
    <t xml:space="preserve">     + Taøi saûn coá ñònh khaùc :</t>
  </si>
  <si>
    <t>- Nguyeân giaù TSCÑ höõu hình cuoái ngaøy 30/06/2007 chôø thanh lyù: khoâng</t>
  </si>
  <si>
    <t>- Caùc cam keát veà vieäc mua, baùn TSCÑ höõu hình coù giaù trò lôùn trong töông lai:khoâng</t>
  </si>
  <si>
    <t>- Caùc thay ñoåi khaùc veà TSCÑ höõu hình: khoâng</t>
  </si>
  <si>
    <t xml:space="preserve">   - Nguyeân taéc ghi nhaän cheânh leäch ñaùnh giaù laïi taøi saûn: khoâng </t>
  </si>
  <si>
    <t xml:space="preserve">   - Nguyeân taéc ghi nhaän lôïi nhuaän chöa phaân phoái: Lôïi nhuaän sau thueá chöa phaân phoái phaûn aùnh treân Baûng caân ñoái keá toaùn laø soá lôïi nhuaän phaùt sinh trong kyø sau khi tröø caùc khoaûn chi töø LN sau thueá </t>
  </si>
  <si>
    <t xml:space="preserve">   - Doanh thu hôïp ñoàng xaây döïng: Khi keát quaû cuûa toaøn boä HÑXD ñöôïc xaùc ñònh 1 caùch ñaùng tin caäy</t>
  </si>
  <si>
    <t xml:space="preserve">           ** Voõ Vaên Taán</t>
  </si>
  <si>
    <t xml:space="preserve">        * Laõi goùp voán thöïc hieän hieän HÑ Cty CPXNK UNEXIM</t>
  </si>
  <si>
    <t xml:space="preserve">        * Tieàn nhaø traû goùp</t>
  </si>
  <si>
    <t xml:space="preserve">     * GNH coù kyø haïn khoâng quaù 3 thaùng</t>
  </si>
  <si>
    <t xml:space="preserve">    * TGNH coù kyø haïn treân 3 thaùng</t>
  </si>
  <si>
    <t xml:space="preserve">   Phöông phaùp chuyeån ñoåi caùc ñoàng tieàn khaùc ra ñoàng tieàn söû duïng trong keá toaùn: Ñoái vôùi caùc khoaûn nôï phaûi thu khaùch haøng baèng vaøng, DN aùp duïng theo giaù vaøng thöïc teá taïi thôøi ñieåm khaùch haøng thanh toaùn.</t>
  </si>
  <si>
    <t>1- Nguyeân taéc ghi nhaän caùc khoaûn tieàn vaø caùc khoaûn töông ñöông tieàn: Caùc nghieäp vuï kinh teá ñöôïc ghi nhaän phuø hôïp vôùi Chuaån möïc keá toaùn soá 24 "Baùo caùo löu chuyeån tieàn teä".</t>
  </si>
  <si>
    <t xml:space="preserve">   - Nguyeân taéc ghi nhaän haøng toàn kho: Theo giaù goác.</t>
  </si>
  <si>
    <t xml:space="preserve">   - Nguyeân taéc ghi nhaän TSCÑ (höõu hình, voâ hình, thueâ taøi chính): Theo nguyeân giaù.</t>
  </si>
  <si>
    <t xml:space="preserve">   - Phöông phaùp khaáu hao TSCÑ (höõu hình, voâ hình, thueâ taøi chính): AÙp duïng phöông phaùp khaáu hao ñöôøng thaúng.</t>
  </si>
  <si>
    <t xml:space="preserve">   - Phöông phaùp haïch toaùn haøng toàn kho: AÙp duïng phöông phaùp keâ khai thöôøng xuyeân.</t>
  </si>
  <si>
    <t xml:space="preserve">   - Nguyeân taéc ghi nhaän BÑS ñaàu tö: Theo nguyeân giaù.</t>
  </si>
  <si>
    <t>4- Giaù voán haøng baùn</t>
  </si>
  <si>
    <t xml:space="preserve">   - Phöông phaùp khaáu hao BÑS ñaàu tö: AÙp duïng phöông phaùp khaáu hao ñöôøng thaúng.</t>
  </si>
  <si>
    <t xml:space="preserve">   - Caùc khoaûn ñaàu tö ngaén haïn, daøi haïn khaùc: Theo giaù goác.</t>
  </si>
  <si>
    <t xml:space="preserve">   - Chi phí traû tröôùc: Theo giaù goác vaø ñöôïc voán hoùa ñeå phaân boå daàn vaøo chi phí SXKD bao goàm caùc khoaûn chi phí sau:</t>
  </si>
  <si>
    <t xml:space="preserve">   - Phöông phaùp phaân boå chi phí traû tröôùc: Theo phöông phaùp ñöôøng thaúng.</t>
  </si>
  <si>
    <t xml:space="preserve">   - Phöông phaùp vaø thôøi gian phaân boå lôïi theá thöông maïi: Theo phöông phaùp ñöôøng thaúng vaø thôøi gian phaân boå laø 36 thaùng.</t>
  </si>
  <si>
    <t xml:space="preserve">   - Nguyeân taéc ghi nhaän voán ñaàu tö cuûa chuû sôû höõu: Theo soá voán thöïc goùp cuûa chuû sôû höõu.</t>
  </si>
  <si>
    <t xml:space="preserve">   - Nguyeân taéc ghi nhaän thaëng dö voán coå phaàn:</t>
  </si>
  <si>
    <t xml:space="preserve">   - Nguyeân taéc ghi nhaän voán khaùc cuûa chuû sôû höõu: Theo giaù trò hôïp lyù.</t>
  </si>
  <si>
    <t xml:space="preserve">   - Doanh thu baùn haøng: Vieäc ghi nhaän doanh thu baùn haøng cuûa DN chöa tuaân thuû ñaày ñuû 5 ñieàu kieän ghi nhaän doanh thu quy ñònh taïi Chuaån möïc keá toaùn soá 14 "Doanh thu vaø thu nhaäp khaùc" do ñaëc thuø rieâng cuûa ngaønh xaây laép.</t>
  </si>
  <si>
    <t xml:space="preserve">   - Doanh thu cung caáp dòch vuï: Vieäc ghi nhaän doanh thu cung caáp dòch vuï cuûa DN tuaân thuû ñaày ñuû 4 ñieàu kieän ghi nhaän doanh thu quy ñònh taïi Chuaån möïc keá toaùn soá 14 "Doanh thu vaø thu nhaäp khaùc".</t>
  </si>
  <si>
    <t xml:space="preserve">   - Doanh thu hoaït ñoäng taøi chính: Vieäc ghi nhaän doanh thu cung caáp dòch vuï cuûa DN tuaân thuû ñaày ñuû 2 ñieàu kieän ghi nhaän doanh thu quy ñònh taïi Chuaån möïc keá toaùn soá 14 "Doanh thu vaø thu nhaäp khaùc".</t>
  </si>
  <si>
    <t>12- Nguyeân taéc vaø phöông phaùp ghi nhaän chi phí thueá TNDN hieän haønh, chi phí thueá TNDN hoaõn laïi: Chi phí thueá TNDN hieän haønh ñöôïc xaùc ñònh treân cô sôû thu nhaäp chòu thueá vaø thueá suaát thueá TNDN trong naêm hieän haønh.</t>
  </si>
  <si>
    <t>Maõ
soá</t>
  </si>
  <si>
    <t>1- Kyø keá toaùn naêm: Baét ñaàu töø ngaøy 01/01/2007, keát thuùc vaøo ngaøy 31/12/2007.</t>
  </si>
  <si>
    <t xml:space="preserve">   - Ñaàu tö ngaén haïn khaùc </t>
  </si>
  <si>
    <t>Thuyeát
minh</t>
  </si>
  <si>
    <t>1- Doanh thu baùn haøng vaø cung caáp dòch vuï</t>
  </si>
  <si>
    <t>2- Caùc khoaûn giaûm tröø doanh thu</t>
  </si>
  <si>
    <t>3- Doanh thu thuaàn veà baùn haøng vaø cung caáp dòch vuï (10=01-02)</t>
  </si>
  <si>
    <t>10</t>
  </si>
  <si>
    <t>11</t>
  </si>
  <si>
    <t>5- Lôïi nhuaän goäp veà baùn haøng vaø cung caáp dòch vuï (20=10-11)</t>
  </si>
  <si>
    <t>6- Doanh thu hoaït ñoäng taøi chính</t>
  </si>
  <si>
    <t>51</t>
  </si>
  <si>
    <t>52</t>
  </si>
  <si>
    <t xml:space="preserve">- Taêng khaùc </t>
  </si>
  <si>
    <t xml:space="preserve">- Chuyeån sang baát ñoäng saûn ñaàu tö </t>
  </si>
  <si>
    <t xml:space="preserve">  - Taøi khoaûn TGNH taïm giöõ ñeå ñaûm baûo thöïc hieän hôïp ñoàng tín duïng giöõa khaùch haøng cuûa Coâng ty vaø NH Phaùt trieån nhaø ÑBSCL -CN Chôï Lôùn - PGD Chôï Lôùn</t>
  </si>
  <si>
    <t>1- Nhöõng khoaûn nôï tieàm taøng, khoaûn cam keát vaø nhöõng thoâng tin taøi chính khaùc : khoâng</t>
  </si>
  <si>
    <t>2- Nhöõng söï kieän phaùt sinh sau ngaøy keát thuùc kyø kyø keá toaùn naêm : khoâng</t>
  </si>
  <si>
    <t>3- Thoâng tin veà caùc beân lieân quan : khoâng</t>
  </si>
  <si>
    <t>4- Trình baøy taøi saûn, doanh thu, keát quaû kinh doanh theo boä phaän (theo lónh vuïc kinh doanh hoaëc khu vöïc ñòa lyù) theo quy ñònh cuûa Chuaån möïc keá toaùn soá 28 "Baùo caùo boä phaän": khoâng</t>
  </si>
  <si>
    <t xml:space="preserve">5- Thoâng tin so saùnh (nhöõng thay ñoåi veà thoâng tin trong baùo caùo taøi chính cuûa caùc nieân ñoä keá toaùn tröôùc): </t>
  </si>
  <si>
    <t>6- Thoâng tin veà hoaït ñoäng lieân tuïc : Coâng ty vaãn ñang hoaït ñoäng bình thöôøng.</t>
  </si>
  <si>
    <t>7- Nhöõng thoâng tin khaùc : Coâng ty ñang nieâm yeát coå phieáu treân TTGDCK Haø Noäi</t>
  </si>
  <si>
    <t>7- Chi phí taøi chính</t>
  </si>
  <si>
    <t>Trong ñoù, chi phí laõi vay</t>
  </si>
  <si>
    <t>8- Chi phí baùn haøng</t>
  </si>
  <si>
    <t>9- Chi phí quaûn lyù doanh nghieäp</t>
  </si>
  <si>
    <t>11- Thu nhaäp khaùc</t>
  </si>
  <si>
    <t>12- Chi phí khaùc</t>
  </si>
  <si>
    <t>13- Lôïi nhuaän khaùc (40=31-32)</t>
  </si>
  <si>
    <t>15- Chi phí thueá TNDN hieän haønh</t>
  </si>
  <si>
    <t>16- Chi phí thueá TNDN hoaõn laïi</t>
  </si>
  <si>
    <t>17- Lôïi nhuaän sau thueá TNDN (60=50-51-52)</t>
  </si>
  <si>
    <t>18- Laõi cô baûn treân coå phieáu</t>
  </si>
  <si>
    <t>VI-25</t>
  </si>
  <si>
    <t>VI-27</t>
  </si>
  <si>
    <t>VI-26</t>
  </si>
  <si>
    <t>VI-28</t>
  </si>
  <si>
    <t>VI-30</t>
  </si>
  <si>
    <t>10- Lôïi nhuaän thuaàn töø hoaït ñoäng kinh doanh (30=20+21-22-24-25)</t>
  </si>
  <si>
    <t>Ñôn vò tính: Ñoàng Vieät Nam.</t>
  </si>
  <si>
    <t>(Kyù, hoï teân)</t>
  </si>
  <si>
    <t>TAØI SAÛN</t>
  </si>
  <si>
    <t>A- TAØI SAÛN NGAÉN HAÏN (100=110+120+130+140+150)</t>
  </si>
  <si>
    <t>I- Tieàn vaø caùc khoaûn töông ñöông tieàn</t>
  </si>
  <si>
    <t>100</t>
  </si>
  <si>
    <t>110</t>
  </si>
  <si>
    <t>111</t>
  </si>
  <si>
    <t>112</t>
  </si>
  <si>
    <t>V-01</t>
  </si>
  <si>
    <t>V-02</t>
  </si>
  <si>
    <t>II- Caùc khoaûn ñaàu tö taøi chính ngaén haïn</t>
  </si>
  <si>
    <t xml:space="preserve">  1- Tieàn</t>
  </si>
  <si>
    <t xml:space="preserve">  2- Caùc khoaûn töông ñöông tieàn</t>
  </si>
  <si>
    <t xml:space="preserve">  1- Ñaàu tö taøi chính ngaén haïn</t>
  </si>
  <si>
    <t xml:space="preserve">  2- Döï phoøng giaûm giaù ñaàu tö taøi chính ngaén haïn</t>
  </si>
  <si>
    <t>III- Caùc khoaûn phaûi thu ngaén haïn</t>
  </si>
  <si>
    <t xml:space="preserve">  1- Phaûi thu khaùch haøng</t>
  </si>
  <si>
    <t xml:space="preserve">  2- Traû tröôùc cho ngöôøi baùn</t>
  </si>
  <si>
    <t xml:space="preserve">  3- Phaûi thu noäi boä ngaén haïn</t>
  </si>
  <si>
    <t xml:space="preserve">   - Doanh thu baùn thaønh phaåm (taïi VP Coâng ty)</t>
  </si>
  <si>
    <t xml:space="preserve">    # Doanh thu hôïp ñoàng xaây döïng ñöôïc ghi nhaän trong kyø</t>
  </si>
  <si>
    <t xml:space="preserve">    # Toång doanh thu luõy keá cuûa hôïp ñoàng xaây döïng ñöôïc ghi nhaän ñeán thôøi ñieåm laäp baùo caùo taøi chính</t>
  </si>
  <si>
    <t xml:space="preserve">   - Doanh thu hoaït ñoäng taøi chính khaùc (taïi VP Coâng ty)</t>
  </si>
  <si>
    <t xml:space="preserve">   - Laõi cheânh leäch tyû giaù ñaõ thöïc hieän (taïi VP Coâng ty)</t>
  </si>
  <si>
    <t xml:space="preserve">   - Coå töùc, lôïi nhuaän ñöôïc chia (taïi VP Coâng ty)</t>
  </si>
  <si>
    <t xml:space="preserve">   - Laõi ñaàu tö traùi phieáu, kyø phieáu, tín phieáu (taïi VP Coâng ty)</t>
  </si>
  <si>
    <t xml:space="preserve">   - Chi phí taøi chính khaùc (taïi VP Coâng ty)</t>
  </si>
  <si>
    <t xml:space="preserve">   - Phaàn giaù trò taøi saûn (toång hôïp theo töøng loaïi taøi saûn) vaø nôï phaûi traû khoâng phaûi laø tieàn vaø caùc khoaûn töông ñöông tieàn trong coâng ty con hoaëc ñôn vò kinh doanh khaùc ñöôïc mua hoaëc thanh lyù trong kyø</t>
  </si>
  <si>
    <t xml:space="preserve">   - Soá tieàn vaø caùc khoaûn töông ñöông tieàn thöïc coù trong coâng ty con hoaëc ñôn vò kinh doanh khaùc ñöôïc mua hoaëc thanh lyù</t>
  </si>
  <si>
    <t xml:space="preserve">      + Coå phaàn öu ñaõi traû chaäm</t>
  </si>
  <si>
    <t xml:space="preserve">  4- Phaûi thu theo tieán ñoä keá hoaïch hôïp ñoàng xaây döïng</t>
  </si>
  <si>
    <t xml:space="preserve">      + Cty CP cấp nước Chợ Lớn</t>
  </si>
  <si>
    <t xml:space="preserve">  5- Caùc khoaûn phaûi thu khaùc</t>
  </si>
  <si>
    <t xml:space="preserve">  6- Döï phoøng phaûi thu ngaén haïn khoù ñoøi</t>
  </si>
  <si>
    <t>120</t>
  </si>
  <si>
    <t>121</t>
  </si>
  <si>
    <t>129</t>
  </si>
  <si>
    <t>130</t>
  </si>
  <si>
    <t>131</t>
  </si>
  <si>
    <t>132</t>
  </si>
  <si>
    <t>133</t>
  </si>
  <si>
    <t>134</t>
  </si>
  <si>
    <t>135</t>
  </si>
  <si>
    <t>139</t>
  </si>
  <si>
    <t>IV- Haøng toàn kho</t>
  </si>
  <si>
    <t xml:space="preserve">  1- Haøng toàn kho</t>
  </si>
  <si>
    <t xml:space="preserve">  2- Döï phoøng giaûm giaù haøng toàn kho</t>
  </si>
  <si>
    <t>140</t>
  </si>
  <si>
    <t>141</t>
  </si>
  <si>
    <t>149</t>
  </si>
  <si>
    <t>V- Taøi saûn ngaén haïn khaùc</t>
  </si>
  <si>
    <t xml:space="preserve">  1- Chi phí traû tröôùc ngaén haïn</t>
  </si>
  <si>
    <t xml:space="preserve">  2- Thueá GTGT ñöôïc khaáu tröø</t>
  </si>
  <si>
    <t xml:space="preserve">  3- Thueá vaø caùc khoaûn phaûi thu Nhaø nöôùc</t>
  </si>
  <si>
    <t>150</t>
  </si>
  <si>
    <t>151</t>
  </si>
  <si>
    <t>152</t>
  </si>
  <si>
    <t>154</t>
  </si>
  <si>
    <t>158</t>
  </si>
  <si>
    <t xml:space="preserve">  4- Taøi saûn ngaén haïn khaùc</t>
  </si>
  <si>
    <t>B- TAØI SAÛN DAØI HAÏN (200=210+220+240+250+260)</t>
  </si>
  <si>
    <t>200</t>
  </si>
  <si>
    <t xml:space="preserve">   - Loã do thanh lyù caùc khoaûn ñaàu tö ngaén haïn, daøi haïn</t>
  </si>
  <si>
    <t xml:space="preserve">   - Loã baùn ngoaïi teä</t>
  </si>
  <si>
    <t xml:space="preserve">   - Loã cheânh leäch tyû giaù ñaõ thöïc hieän</t>
  </si>
  <si>
    <t xml:space="preserve">   - Loã cheânh leäch tyû giaù chöa thöïc hieän</t>
  </si>
  <si>
    <t xml:space="preserve">   - Döï phoøng giaûm giaù caùc khoaûn ñaàu tö ngaén haïn, daøi haïn</t>
  </si>
  <si>
    <t>31- Chi phí thueá TNDN hieän haønh (maõ soá 51)</t>
  </si>
  <si>
    <t xml:space="preserve">   - Chi phí thueá TNDN tính treân thu nhaäp chòu thueá naêm hieän haønh</t>
  </si>
  <si>
    <t xml:space="preserve">   - Ñieàu chænh chi phí thueá TNDN cuûa caùc naêm tröôùc vaøo chi phí thueá TNDN hieän haønh naêm nay</t>
  </si>
  <si>
    <t>32- Chi phí thueá TNDN hoaõn laïi (maõ soá 52)</t>
  </si>
  <si>
    <t xml:space="preserve">   - Chi phí thueá TNDN hoaõn laïi phaùt sinh töø caùc khoaûn cheânh leäch taïm thôøi phaûi chòu thueá</t>
  </si>
  <si>
    <t xml:space="preserve">   - Chi phí thueá TNDN hoaõn laïi phaùt sinh töø vieäc hoaøn nhaäp taøi saûn thueá TNDN hoaõn laïi</t>
  </si>
  <si>
    <t xml:space="preserve">   - Thu nhaäp thueá TNDN hoaõn laïi phaùt sinh töø caùc khoaûn cheânh leäch ñöôïc khaáu tröø</t>
  </si>
  <si>
    <t xml:space="preserve">2- Tuyeân boá veà vieäc tuaân thuû Chuaån möïc keá toaùn vaø Cheá ñoä keá toaùn: Baùo caùo taøi chính ñöôïc laäp vaø trình baøy phuø hôïp vôùi caùc Chuaån möïc vaø Cheá ñoä keá toaùn Vieät Nam. </t>
  </si>
  <si>
    <t>3- Hình thöùc keá toaùn aùp duïng: Nhaät kyù chung (Söû duïng phaàn meàm keá toaùn doanh nghieäp vöøa vaø nhoû MISA-SME7.5).</t>
  </si>
  <si>
    <t xml:space="preserve">   - Phöông phaùp tính giaù trò haøng toàn kho: Theo phöông phaùp bình quaân gia quyeàn.</t>
  </si>
  <si>
    <t xml:space="preserve">   - Phöông phaùp laäp döï phoøng giaûm giaù haøng toàn kho: khoâng</t>
  </si>
  <si>
    <t xml:space="preserve">   - Caùc khoaûn ñaàu tö chöùng khoaùn ngaén haïn: Theo gia goác</t>
  </si>
  <si>
    <t xml:space="preserve">   - Phöông phaùp laäp döï phoøng giaûm giaù ñaàu tö ngaén haïn, daøi haïn: khoâng</t>
  </si>
  <si>
    <t xml:space="preserve"> '8- Nguyeân taéc ghi nhaän chi phí phaûi traû: Caùc khoaûn chi phí chöa chi nhöng ñöôïc öôùc tính ghi nhaän vaøo chi phí SXKD trong kyø chuû yeáu laø CP keát caáu haï taàng vaø chi phí dòch vuï thueâ ngoaøi thöïc hieän chuyeån QSD ñaát, QSH nhaø, caên hoä</t>
  </si>
  <si>
    <t>9- Nguyeân taéc vaø phöông phaùp ghi nhaän caùc khoaûn döï phoøng phaûi traû:khoâng</t>
  </si>
  <si>
    <t xml:space="preserve">   - Thu nhaäp thueá TNDN hoaõn laïi phaùt sinh töø vieäc hoaøn nhaäp thueá TNDN hoaõn laïi phaûi traû</t>
  </si>
  <si>
    <t xml:space="preserve">   - Thu nhaäp thueá TNDN hoaõn laïi phaùt sinh töø caùc khoaûn loã tính thueá vaø öu ñaõi thueá chöa söû duïng</t>
  </si>
  <si>
    <t>33- Chi phí SXKD theo yeáu toá</t>
  </si>
  <si>
    <t xml:space="preserve">   - Chi phí nguyeân lieäu, vaät lieäu</t>
  </si>
  <si>
    <t xml:space="preserve">   - Chi phí nhaân coâng</t>
  </si>
  <si>
    <t xml:space="preserve">   - Chi phí khaáu hao TSCÑ</t>
  </si>
  <si>
    <t xml:space="preserve">   - Chi phí dòch vuï mua ngoaøi</t>
  </si>
  <si>
    <t xml:space="preserve">   - Chi phí baèng tieàn khaùc</t>
  </si>
  <si>
    <t>VII- Thoâng tin boå sung cho caùc khoaûn muïc trình baøy trong Baùo caùo löu chuyeån tieàn teä</t>
  </si>
  <si>
    <t>34- Caùc giao dòch khoâng baèng tieàn aûnh höôûng ñeán Baùo caùo löu chuyeån tieàn teä vaø caùc khoaûn tieàn do DN naém giöõ nhöng khoâng ñöôïc söû duïng</t>
  </si>
  <si>
    <t xml:space="preserve">  a- Mua taøi saûn baèng caùch nhaän caùc khoaûn nôï lieân quan tröïc tieáp hoaëc thoâng qua nghieäp vuï cho thueâ taøi chính</t>
  </si>
  <si>
    <t xml:space="preserve">   - Mua doanh nghieäp thoâng qua phaùt haønh coå phieáu</t>
  </si>
  <si>
    <t xml:space="preserve">   - Chuyeån nôï thaønh voán chuû sôû höõu</t>
  </si>
  <si>
    <t xml:space="preserve">   - Toång giaù trò mua hoaëc thanh lyù</t>
  </si>
  <si>
    <t xml:space="preserve">   - Phaàn giaù trò mua hoaëc thanh lyù ñöôïc thanh toaùn baèng tieàn vaø caùc khoaûn töông ñöông tieàn</t>
  </si>
  <si>
    <t xml:space="preserve">  b- Mua vaø thanh lyù coâng ty con hoaëc ñôn vò KD khaùc trong kyø baùo caùo</t>
  </si>
  <si>
    <t xml:space="preserve">  c- Trình baøy giaù trò vaø lyù do cuûa caùc khoaûn tieàn vaø töông ñöông tieàn lôùn do DN naém giöõ nhöng khoâng ñöôïc söû duïng do coù söï haïn cheá cuûa phaùp luaät hoaëc caùc raøng buoäc khaùc maø DN phaûi thöïc hieän</t>
  </si>
  <si>
    <t>VIII- Nhöõng thoâng tin khaùc</t>
  </si>
  <si>
    <t>BÁO CÁO LƯU CHUYỂN TIỀN TỆ</t>
  </si>
  <si>
    <t>(Theo phương pháp gián tiếp)</t>
  </si>
  <si>
    <t>Chỉ tiêu</t>
  </si>
  <si>
    <t>Mã số</t>
  </si>
  <si>
    <t>Năm trước</t>
  </si>
  <si>
    <t>Năm nay</t>
  </si>
  <si>
    <t>I. Lưu chuyển tiền từ hoạt động kinh doanh</t>
  </si>
  <si>
    <t>1. Lợi nhuận trước thuế</t>
  </si>
  <si>
    <t>2. Điều chỉnh cho các khoản</t>
  </si>
  <si>
    <t xml:space="preserve">     - Khấu hao tài sản cố đinh</t>
  </si>
  <si>
    <t xml:space="preserve">     - Các khoản dự phòng </t>
  </si>
  <si>
    <t xml:space="preserve">     - Lãi lỗ chênh lệch tỷ giá chưa thực hiện được</t>
  </si>
  <si>
    <t xml:space="preserve">     - Lãi lỗ từ họat động đầu tư</t>
  </si>
  <si>
    <t xml:space="preserve">     - Chi phí lãi vay</t>
  </si>
  <si>
    <t>3. Lợi nhuận từ họat động kinh doanh trước thay đổi vốn lưu động</t>
  </si>
  <si>
    <t>08</t>
  </si>
  <si>
    <t xml:space="preserve">     - Tăng giảm các khoản phải thu</t>
  </si>
  <si>
    <t>09</t>
  </si>
  <si>
    <t xml:space="preserve">     - Tăng giảm hàng tồn kho</t>
  </si>
  <si>
    <t xml:space="preserve">     - Tăng giảm các khỏan phải trả (không kể lãi vay phải trả, thuế thu nhập phải nộp)</t>
  </si>
  <si>
    <t xml:space="preserve">     - Tăng giảm chi phí trả trước</t>
  </si>
  <si>
    <t xml:space="preserve">     - Tiền lãi vay đã trả</t>
  </si>
  <si>
    <t xml:space="preserve">     - Thuế thu nhập doanh nghiệp đã nộp</t>
  </si>
  <si>
    <t xml:space="preserve">     - Tiền thu khác từ họat động kinh doanh</t>
  </si>
  <si>
    <t xml:space="preserve">     - Tiền chi khác từ họat động kinh doanh</t>
  </si>
  <si>
    <t>Lưu chuyển tiền thuần từ hoạt động kinh doanh</t>
  </si>
  <si>
    <t>II. Lưu chuyển tiền từ hoạt động đầu tư</t>
  </si>
  <si>
    <t>1. Tiền chi để mua sắm, xây dựng TSCĐ và các tài sản dài hạn khác</t>
  </si>
  <si>
    <t>Mẫu số B03-DN</t>
  </si>
  <si>
    <t xml:space="preserve">2. Tiền thu từ thanh lý, nhượng bán TSCĐ và các tài sản dài hạn khác </t>
  </si>
  <si>
    <t>3. Tiền chi cho vay, mua các công cụ nợ của đơn vị khác</t>
  </si>
  <si>
    <t xml:space="preserve">4. Tiền thu hồi cho vay, bán lại các công cụ nợ của đơn vị khác </t>
  </si>
  <si>
    <t>5. Tiền chi đầu tư góp vốn vào đơn vị khác</t>
  </si>
  <si>
    <t>6. Tiền thu hồi đầu tư góp vốn vào đơn vị khác</t>
  </si>
  <si>
    <t>7. Tiền thu lãi cho vay, cổ tức và lợi nhuận được chia</t>
  </si>
  <si>
    <t>Lưu chuyển tiền thuần từ hoạt động đầu tư</t>
  </si>
  <si>
    <t>III. Lưu chuyển tiền từ hoạt động tài chính</t>
  </si>
  <si>
    <t>1. Tiền thu từ phát hành cố phiếu, nhận vốn góp của chủ sở hữu</t>
  </si>
  <si>
    <t>2. Tiền chi trả vốn góp  cho các chủ sở hữu, mua lại cổ phiếu của doanh nghiệp đã phát hành</t>
  </si>
  <si>
    <t>3. Tiền vay ngắn hạn, dài hạn nhận được</t>
  </si>
  <si>
    <t>4. Tiền chi trả nợ gốc vay</t>
  </si>
  <si>
    <t xml:space="preserve">5. Tiền chi trả nợ thuê tài chính </t>
  </si>
  <si>
    <t xml:space="preserve">6. Cổ tức, lợi nhuận đã trả cho chủ sở hữu </t>
  </si>
  <si>
    <t>Lưu chuyển tiền thuần từ hoạt động tài chính</t>
  </si>
  <si>
    <t xml:space="preserve">Lưu chuyển tiền thuần trong kỳ </t>
  </si>
  <si>
    <t>Tiền và tương đương tiền đầu kỳ</t>
  </si>
  <si>
    <t>Ảnh hưởng của thay đổi tỷ giá hối đoái quy đổi ngoại tệ</t>
  </si>
  <si>
    <t>Tiền và tương đương tiền cuối kỳ</t>
  </si>
  <si>
    <t>Người lập biểu                               Kế Toán Trưởng</t>
  </si>
  <si>
    <t>Tổng Giám đốc</t>
  </si>
  <si>
    <t>Toång giaùm ñoác</t>
  </si>
  <si>
    <t>(Kyù, hoï teân, ñoùng daáu)</t>
  </si>
  <si>
    <t>Ngöôøi laäp bieåu</t>
  </si>
  <si>
    <t>Keá toaùn tröôûng</t>
  </si>
  <si>
    <t>Nguyeãn Thanh Duõng</t>
  </si>
  <si>
    <t xml:space="preserve">        * Tieàn cho thueâ saân quaàn vôùt töø 1/11/2004 - 30/06/2007</t>
  </si>
  <si>
    <t>1- Hình thöùc sôû höõu voán: Coâng ty coå phaàn.</t>
  </si>
  <si>
    <t>2- Lónh vöïc kinh doanh: Saûn xuaát, thöông maïi, dòch vuï vaø xaây laép.</t>
  </si>
  <si>
    <t>TP.HCM, ngaøy  09  thaùng  07 naêm 2007</t>
  </si>
  <si>
    <t>- Thò tröôøng baát ñoäng saûn (BÑS) Vieät Nam gaàn ñaây ñang phaùt trieån raát nhanh, ñoùng goùp tích cöïc vaø hieäu quaû cho phaùt trieån kinh teá xaõ hoäi cuûa ñaát nöôùc, nhaát laø ôû caùc khu vöïc trung taâm ñoâ thò, thaønh phoá lôùn.</t>
  </si>
  <si>
    <t>01</t>
  </si>
  <si>
    <t>02</t>
  </si>
  <si>
    <t>03</t>
  </si>
  <si>
    <t>04</t>
  </si>
  <si>
    <t>05</t>
  </si>
  <si>
    <t>06</t>
  </si>
  <si>
    <t>20</t>
  </si>
  <si>
    <t>21</t>
  </si>
  <si>
    <t>22</t>
  </si>
  <si>
    <t>23</t>
  </si>
  <si>
    <t>24</t>
  </si>
  <si>
    <t>25</t>
  </si>
  <si>
    <t>30</t>
  </si>
  <si>
    <t>31</t>
  </si>
  <si>
    <t>32</t>
  </si>
  <si>
    <t>40</t>
  </si>
  <si>
    <t>50</t>
  </si>
  <si>
    <t>60</t>
  </si>
  <si>
    <t>70</t>
  </si>
  <si>
    <t>Ban haønh theo QÑ soá 15/2006/QÑ-BTC</t>
  </si>
  <si>
    <t>6 thaùng ñaàu naêm 2006</t>
  </si>
  <si>
    <t>I- Ñaëc ñieåm hoaït ñoäng cuûa doanh nghieäp</t>
  </si>
  <si>
    <t>3- Ngaønh ngheà kinh doanh: Xaây döïng vaø kinh doanh nhaø.</t>
  </si>
  <si>
    <t xml:space="preserve">     + Giaù trò camera phuïc vuï coâng taùc: 2.363.636 ñoàng, phaân boå 2 laàn (50% naêm 2006 vaø 50% naêm 2007).</t>
  </si>
  <si>
    <t xml:space="preserve">     + Giaù trò söûa chöõa caûi taïo boä baøn laøm vieäc: 940.000 ñoàng, phaân boå 2 laàn (50% naêm 2006 vaø 50% naêm 2007).</t>
  </si>
  <si>
    <t xml:space="preserve">     + Giaù trò tuû ñöïng hoà sô vaø baøn laøm vieäc: 9.450.000 ñoàng, phaân boå 2 laàn (50% naêm 2006 vaø 50% naêm 2007).</t>
  </si>
  <si>
    <t xml:space="preserve">   - Chi phí khaùc: </t>
  </si>
  <si>
    <t xml:space="preserve">     + Giaù trò XD heä thoáng thang baûng löông: 18.181.818 ñoàng, phaân boå 20 thaùng, töø thaùng 05/2006 ñeán thaùng 12/2007.</t>
  </si>
  <si>
    <t xml:space="preserve">     + Giaù trò lôïi theá thöông maïi: 4.937.514.323 ñoàng, phaân boå 36 thaùng, töø thaùng 11/2004 ñeán thaùng 10/2007.</t>
  </si>
  <si>
    <t xml:space="preserve">      + VP Coâng ty</t>
  </si>
  <si>
    <t xml:space="preserve">      + XN Xaây döïng</t>
  </si>
  <si>
    <t xml:space="preserve">      + TT DV Ñòa oác</t>
  </si>
  <si>
    <t xml:space="preserve">      + BQL Döï aùn chung cö</t>
  </si>
  <si>
    <t xml:space="preserve">     + VP Coâng ty</t>
  </si>
  <si>
    <t xml:space="preserve">      + Chi phí coå phaàn hoùa</t>
  </si>
  <si>
    <t xml:space="preserve">        * Tieàn thanh lyù taøi saûn</t>
  </si>
  <si>
    <t xml:space="preserve">        * Kinh phí ñeàn buø giaûi toûa</t>
  </si>
  <si>
    <t xml:space="preserve">        * Laõi traùi phieáu Chính phuû</t>
  </si>
  <si>
    <t xml:space="preserve">        * Tieàn möôïn töø quyõ phuùc lôïi</t>
  </si>
  <si>
    <t xml:space="preserve">           ** Phaïm Taán Thôøi</t>
  </si>
  <si>
    <t xml:space="preserve">           ** Leâ Quang Loäc</t>
  </si>
  <si>
    <t xml:space="preserve">           ** Nguyeãn Kim Bình</t>
  </si>
  <si>
    <t xml:space="preserve">           ** Nguyeãn Höõu Hieàn</t>
  </si>
  <si>
    <t xml:space="preserve">           ** Trònh Thò Ngoïc Myõ</t>
  </si>
  <si>
    <t xml:space="preserve">           ** Phuøng Vaên Sen</t>
  </si>
  <si>
    <t xml:space="preserve">           ** Nguyeãn Ngoïc Baûy</t>
  </si>
  <si>
    <t xml:space="preserve">           ** Mai Hoaøng</t>
  </si>
  <si>
    <t xml:space="preserve">           ** Traàn Ñöùc Baûng</t>
  </si>
  <si>
    <t xml:space="preserve">   - Nguyeân lieäu, vaät lieäu (taïi XN Xaây döïng)</t>
  </si>
  <si>
    <t xml:space="preserve">   - Phaûi thu veà coå phaàn hoùa (taïi VP Coâng ty)</t>
  </si>
  <si>
    <t xml:space="preserve">   - Haøng hoùa baát ñoäng saûn</t>
  </si>
  <si>
    <t>Taïi ngaøy cuoái naêm</t>
  </si>
  <si>
    <t xml:space="preserve">   + VP Coâng ty</t>
  </si>
  <si>
    <t xml:space="preserve">   + XN Xaây döïng</t>
  </si>
  <si>
    <t xml:space="preserve">   + TT DV Ñòa oác</t>
  </si>
  <si>
    <t>- Chuyeån sang baát ñoäng saûn ñaàu tö (taïi VP Coâng ty)</t>
  </si>
  <si>
    <t>10- Taêng, giaûm TSCÑ voâ hình (taïi VP Coâng ty)</t>
  </si>
  <si>
    <t>12- Taêng, giaûm BÑS ñaàu tö (taïi VP Coâng ty)</t>
  </si>
  <si>
    <t>13- Ñaàu tö daøi haïn khaùc (taïi VP Coâng ty)</t>
  </si>
  <si>
    <t xml:space="preserve">   - Ñaàu tö daøi haïn khaùc:</t>
  </si>
  <si>
    <t xml:space="preserve">      + Cty XD&amp;KD Nhaø Chôï Lôùn</t>
  </si>
  <si>
    <t xml:space="preserve">      + Cty DVCI Nhaø Beø</t>
  </si>
  <si>
    <t xml:space="preserve">      + Cty CP ÑTPT KCN &amp; DC Ñöùc Hoøa III</t>
  </si>
  <si>
    <t xml:space="preserve">      + Cty CP PTHT Saøi Goøn</t>
  </si>
  <si>
    <t xml:space="preserve">   - Ñaàu tö coå phieáu: Coå phieáu Cty CP Caáp nöôùc Chôï Lôùn</t>
  </si>
  <si>
    <t xml:space="preserve">   - Chi phí XD heä thoáng thang baûng löông</t>
  </si>
  <si>
    <t>15- Vay vaø nôï ngaén haïn (taïi VP Coâng ty)</t>
  </si>
  <si>
    <t>16- Thueá vaø caùc khoaûn phaûi noäp Nhaø nöôùc (taïi VP Coâng ty)</t>
  </si>
  <si>
    <t xml:space="preserve">     + Hoaøn traû voán Nhaø nöôùc</t>
  </si>
  <si>
    <t xml:space="preserve">     + TT DV Ñòa oác</t>
  </si>
  <si>
    <t xml:space="preserve">        * Phí quaûn lyù phaûi noäp caáp treân (TCT)</t>
  </si>
  <si>
    <t xml:space="preserve">        * Tieàn ñaët coïc thueâ nhaø 59 NTT P2 Q8</t>
  </si>
  <si>
    <t xml:space="preserve">           ** Traàn Thò Höông Lan</t>
  </si>
  <si>
    <t xml:space="preserve">           ** Chaâu Minh Taâm</t>
  </si>
  <si>
    <t xml:space="preserve">        * Leä phí tröôùc baï (1%) vaø thueá chuyeån QSDÑ (4%)</t>
  </si>
  <si>
    <t xml:space="preserve">        * Thueá TNCN cuûa OÂ.Traàn Ñình Khoâi</t>
  </si>
  <si>
    <t xml:space="preserve">        * Thuø lao thueá TNCN (0,5%)</t>
  </si>
  <si>
    <t xml:space="preserve">           ** Nguyeãn Vaên Lónh</t>
  </si>
  <si>
    <t xml:space="preserve">           ** Nguyeãn Vaên Lieâng</t>
  </si>
  <si>
    <t xml:space="preserve">           ** Thaùi Bình Minh</t>
  </si>
  <si>
    <t xml:space="preserve">           ** Phuøng Thieác Quyeàn</t>
  </si>
  <si>
    <t xml:space="preserve">           ** Phaïm Vaên Lan</t>
  </si>
  <si>
    <t xml:space="preserve">           ** Leâ Duy Hoaøng</t>
  </si>
  <si>
    <t xml:space="preserve">     + XN Xaây döïng</t>
  </si>
  <si>
    <t xml:space="preserve">        * Tieàn laép ñaët ñoàng hoà nöôùc</t>
  </si>
  <si>
    <t>23- Nguoàn kinh phí (taïi BQL Döï aùn chung cö)</t>
  </si>
  <si>
    <t>4- Ñaëc ñieåm hoaït ñoäng cuûa doanh nghieäp trong naêm taøi chính coù aûnh höôûng ñeán baùo caùo taøi chính:</t>
  </si>
  <si>
    <t>II- Kyø keá toaùn, ñôn vò tieàn teä söû duïng trong keá toaùn</t>
  </si>
  <si>
    <t>2- Ñôn vò tieàn teä söû duïng trong keá toaùn: Ñoàng Vieät Nam.</t>
  </si>
  <si>
    <t>ngaøy 20/03/2006 cuûa Boä Taøi chính</t>
  </si>
  <si>
    <t>III- Chuaån möïc vaø cheá ñoä keá toaùn aùp duïng</t>
  </si>
  <si>
    <t>6thaùng ñaàu naêm 2007</t>
  </si>
  <si>
    <t>Laäp, ngaøy 09 thaùng 07 naêm 2007</t>
  </si>
  <si>
    <t xml:space="preserve">        * Cty Coå phaàn Hoaø Bình</t>
  </si>
  <si>
    <t xml:space="preserve">        * Xí Nghieäp Xaây döïng</t>
  </si>
  <si>
    <t xml:space="preserve">        * Noäp thanh tra nhaø nöôùc theo döï thaûo keát luaän 14/06/2007</t>
  </si>
  <si>
    <t xml:space="preserve">        * Thu tieàn BHXH Anh Tröông Chæ</t>
  </si>
  <si>
    <t xml:space="preserve">        * Thu tieàn BHXH Chò PT.M.Höôøng </t>
  </si>
  <si>
    <t xml:space="preserve">          * Khu 2 Buøi Minh Tröïc  P5 Q8</t>
  </si>
  <si>
    <t xml:space="preserve">          * Khu 3 Buøi Minh Tröïc  P5 Q8</t>
  </si>
  <si>
    <t xml:space="preserve">          * Khu B Taï Quang Böûu P4 Q8</t>
  </si>
  <si>
    <t xml:space="preserve">          * Khu C Cao Loã P4 Q8</t>
  </si>
  <si>
    <t xml:space="preserve">         * Khu Bình Ñaêng P6 Q8</t>
  </si>
  <si>
    <t xml:space="preserve">         * Khu Xoùm Ñaàm</t>
  </si>
  <si>
    <t xml:space="preserve">         * Khu DC Nhôn Ñöùc Nhaø Beø</t>
  </si>
  <si>
    <t>IV- Caùc chính saùch keá toaùn aùp duïng</t>
  </si>
  <si>
    <t>2- Nguyeân taéc ghi nhaän haøng toàn kho:</t>
  </si>
  <si>
    <t>4- Nguyeân taéc ghi nhaän vaø khaáu hao BÑS ñaàu tö:</t>
  </si>
  <si>
    <t>3- Nguyeân taéc ghi nhaän vaø khaáu hao TSCÑ:</t>
  </si>
  <si>
    <t>5- Nguyeân taéc ghi nhaän caùc khoaûn ñaàu tö taøi chính:</t>
  </si>
  <si>
    <t>6- Nguyeân taéc ghi nhaän vaø voán hoùa caùc khoaûn chi phí ñi vay:</t>
  </si>
  <si>
    <t xml:space="preserve">   - Nguyeân taéc ghi nhaän chi phí ñi vay:</t>
  </si>
  <si>
    <t xml:space="preserve">   - Tyû leä voán hoùa ñöôïc söû duïng ñeå xaùc ñònh chi phí ñi vay ñöôïc voán hoùa trong kyø:</t>
  </si>
  <si>
    <t>7- Nguyeân taéc ghi nhaän vaø voán hoùa caùc khoaûn chi phí khaùc:</t>
  </si>
  <si>
    <t>10- Nguyeân taéc ghi nhaän voán chuû sôû höõu:</t>
  </si>
  <si>
    <t>11- Nguyeân taéc vaø phöông phaùp ghi nhaän doanh thu:</t>
  </si>
  <si>
    <t>14- Caùc nghieäp vuï döï phoøng ruûi ro hoái ñoaùi:</t>
  </si>
  <si>
    <t>15- Caùc nguyeân taéc vaø phöông phaùp keá toaùn khaùc:</t>
  </si>
  <si>
    <t>V- Thoâng tin boå sung cho caùc khoaûn muïc trình baøy trong Baûng caân ñoái keá toaùn</t>
  </si>
  <si>
    <t>01- Tieàn</t>
  </si>
  <si>
    <t xml:space="preserve">   - Tieàn maët</t>
  </si>
  <si>
    <t xml:space="preserve">   - Tieàn göûi ngaân haøng</t>
  </si>
  <si>
    <t xml:space="preserve">   - Tieàn ñang chuyeån</t>
  </si>
  <si>
    <t xml:space="preserve">   - Chöùng khoaùn ñaàu tö ngaén haïn</t>
  </si>
  <si>
    <t>02- Caùc khoaûn ñaàu tö taøi chính ngaén haïn</t>
  </si>
  <si>
    <t xml:space="preserve">   - Döï phoøng giaûm giaù ñaàu tö ngaén haïn</t>
  </si>
  <si>
    <t>Coäng</t>
  </si>
  <si>
    <t>03- Caùc khoaûn phaûi thu ngaén haïn khaùc</t>
  </si>
  <si>
    <t xml:space="preserve">   - Phaûi thu veà coå töùc vaø lôïi nhaän ñöôïc chia</t>
  </si>
  <si>
    <t xml:space="preserve">   - Phaûi thu ngöôøi lao ñoäng</t>
  </si>
  <si>
    <t xml:space="preserve">   - Phaûi thu khaùc</t>
  </si>
  <si>
    <t>04- Haøng toàn kho</t>
  </si>
  <si>
    <t xml:space="preserve">   - Haøng mua ñang ñi ñöôøng</t>
  </si>
  <si>
    <t xml:space="preserve">   - Coâng cuï, duïng cuï</t>
  </si>
  <si>
    <t xml:space="preserve">   - Chi phí SXKD dôû dang</t>
  </si>
  <si>
    <t xml:space="preserve">   - Thaønh phaåm</t>
  </si>
  <si>
    <t xml:space="preserve">   - Haøng hoùa</t>
  </si>
  <si>
    <t xml:space="preserve">   - Haøng göûi ñi baùn</t>
  </si>
  <si>
    <t xml:space="preserve">   - Haøng hoùa kho baûo thueá</t>
  </si>
  <si>
    <t>Coäng giaù goác haøng toàn kho</t>
  </si>
  <si>
    <t xml:space="preserve">     * Giaù trò ghi soå cuûa haøng toàn kho duøng ñeå theá chaáp, caàm coá ñaûm baûo caùc khoaûn nôï phaûi traû</t>
  </si>
  <si>
    <t xml:space="preserve">     * Giaù trò hoaøn nhaäp döï phoøng giaûm giaù haøng toàn kho trong naêm</t>
  </si>
  <si>
    <t xml:space="preserve">     * Caùc tröôøng hôïp hoaëc söï kieän daãn ñeán phaûi trích theâm hoaëc hoaøn nhaäp döï phoøng giaûm giaù haøng toàn kho</t>
  </si>
  <si>
    <t>05- Thueá vaø caùc khoaûn phaûi thu Nhaø nöôùc</t>
  </si>
  <si>
    <t xml:space="preserve">   - Caùc khoaûn khaùc phaûi thu Nhaø nöôùc</t>
  </si>
  <si>
    <t>06- Phaûi thu daøi haïn noäi boä</t>
  </si>
  <si>
    <t xml:space="preserve">   - Cho vay daøi haïn noäi boä</t>
  </si>
  <si>
    <t xml:space="preserve">   - …</t>
  </si>
  <si>
    <t xml:space="preserve">   - Phaûi thu daøi haïn noäi boä khaùc</t>
  </si>
  <si>
    <t>07- Phaûi thu daøi haïn khaùc</t>
  </si>
  <si>
    <t xml:space="preserve">   - Kyù quyõ, kyù cöôïc daøi haïn</t>
  </si>
  <si>
    <t xml:space="preserve">   - Caùc khoaûn tieàn nhaän uûy thaùc</t>
  </si>
  <si>
    <t xml:space="preserve">   - Cho vay khoâng coù laõi</t>
  </si>
  <si>
    <t xml:space="preserve">   - Phaûi thu daøi haïn khaùc</t>
  </si>
  <si>
    <t>08- Taêng, giaûm TSCÑ höõu hình</t>
  </si>
  <si>
    <t>Khoaûn muïc</t>
  </si>
  <si>
    <t>Nhaø cöûa,
vaät kieán truùc</t>
  </si>
  <si>
    <t>Maùy moùc,
thieát bò</t>
  </si>
  <si>
    <t>Phöông tieän
vaän taûi,
truyeàn daãn</t>
  </si>
  <si>
    <t>Thieát bò,
duïng cuï
quaûn lyù</t>
  </si>
  <si>
    <t>TSCÑ
khaùc</t>
  </si>
  <si>
    <t>Toång
coäng</t>
  </si>
  <si>
    <t>Soá dö ñaàu naêm</t>
  </si>
  <si>
    <t>- Mua trong naêm</t>
  </si>
  <si>
    <t>- Ñaàu tö XDCB hoaøn thaønh</t>
  </si>
  <si>
    <t>- Taêng khaùc</t>
  </si>
  <si>
    <t>- Thanh lyù, nhöôïng baùn</t>
  </si>
  <si>
    <t>- Giaûm khaùc</t>
  </si>
  <si>
    <t>Soá dö cuoái naêm</t>
  </si>
  <si>
    <t xml:space="preserve">   Giaù trò hao moøn luõy keá</t>
  </si>
  <si>
    <t xml:space="preserve">   Nguyeân giaù</t>
  </si>
  <si>
    <t>- Khaáu hao trong naêm</t>
  </si>
  <si>
    <t xml:space="preserve">   Giaù trò coøn laïi</t>
  </si>
  <si>
    <t>Taïi ngaøy ñaàu naêm</t>
  </si>
  <si>
    <t>- Thueâ taøi chính trong naêm</t>
  </si>
  <si>
    <t>- Mua laïi TSCÑ thueâ taøi chính</t>
  </si>
  <si>
    <t>- Traû laïi TSCÑ thueâ taøi chính</t>
  </si>
  <si>
    <t xml:space="preserve">  * Tieàn thueâ phaùt sinh theâm ñöôïc ghi nhaän chi phí trong naêm:</t>
  </si>
  <si>
    <t xml:space="preserve">  * Caên cöù ñeå xaùc ñònh tieàn thueâ phaùt sinh theâm:</t>
  </si>
  <si>
    <t xml:space="preserve">  * Ñieàu khoaûn gia haïn thueâ hoaëc quyeàn ñöôïc mua taøi saûn:</t>
  </si>
  <si>
    <t>Quyeàn söû duïng ñaát</t>
  </si>
  <si>
    <t>Quyeàn phaùt haønh</t>
  </si>
  <si>
    <t>Phaàn meàm
maùy vi tính</t>
  </si>
  <si>
    <t>…</t>
  </si>
  <si>
    <t>- Taïo ra töø noäi boä DN</t>
  </si>
  <si>
    <t>- Taêng do hôïp nhaát KD</t>
  </si>
  <si>
    <t>* Thuyeát minh soá lieäu vaø giaûi trình khaùc:</t>
  </si>
  <si>
    <t>6 THAÙNG ÑAÀU NAÊM 2007</t>
  </si>
  <si>
    <t>6 Thaùng ñaàu năm 2007</t>
  </si>
  <si>
    <t>ÑEÁN 30 THAÙNG 06 NAÊM 2007</t>
  </si>
  <si>
    <t>6 thaùng ñaàu naêm 2007</t>
  </si>
  <si>
    <t>11- Chi phí XDCB dôû dang</t>
  </si>
  <si>
    <t xml:space="preserve">   - Toång soá chi phí XDCB dôû dang</t>
  </si>
  <si>
    <t xml:space="preserve">        Trong ñoù (nhöõng coâng trình lôùn):</t>
  </si>
  <si>
    <t>Soá ñaàu naêm</t>
  </si>
  <si>
    <t>Taêng trong naêm</t>
  </si>
  <si>
    <t>Giaûm trong naêm</t>
  </si>
  <si>
    <t>Soá cuoái naêm</t>
  </si>
  <si>
    <t>- Quyeàn söû duïng ñaát</t>
  </si>
  <si>
    <t>- Nhaø</t>
  </si>
  <si>
    <t>- Nhaø vaø quyeàn söû duïng ñaát</t>
  </si>
  <si>
    <t>- Cô sôû haï taàng</t>
  </si>
  <si>
    <t xml:space="preserve">   - </t>
  </si>
  <si>
    <t xml:space="preserve">   - Ñaàu tö tín phieáu, kyø phieáu</t>
  </si>
  <si>
    <t xml:space="preserve">   - Cho vay daøi haïn</t>
  </si>
  <si>
    <t xml:space="preserve">   - Chi phí traû tröôùc veà thueâ hoaït ñoäng TSCÑ </t>
  </si>
  <si>
    <t xml:space="preserve">   - Chi phí nghieân cöùu coù giaù trò lôùn</t>
  </si>
  <si>
    <t xml:space="preserve">   - Chi phí cho giai ñoaïn trieån khai khoâng ñuû tieâu chuaån ghi nhaän laø TSCÑ voâ hình</t>
  </si>
  <si>
    <t xml:space="preserve">   - Nôï daøi haïn ñeán haïn traû</t>
  </si>
  <si>
    <t xml:space="preserve">   - Thueá tieâu thuï ñaëc bieät</t>
  </si>
  <si>
    <t xml:space="preserve">   - Thueá thu nhaäp doanh nghieäp</t>
  </si>
  <si>
    <t xml:space="preserve">   - Thueá thu nhaäp caù nhaân</t>
  </si>
  <si>
    <t xml:space="preserve">   - Thueá nhaø ñaát vaø tieàn thueâ ñaát</t>
  </si>
  <si>
    <t xml:space="preserve">Nguyeãn Ñaêng Huøng </t>
  </si>
  <si>
    <t>Nguyeãn Ñaêng Huøng</t>
  </si>
  <si>
    <t>- Moät nguyeân nhaân khaùc laø töø söï thieáu chuyeân nghieäp vaø thieáu nhaát quaùn cuûa heä thoáng quaûn lyù nhaø nöôùc ñaõ taïo ra nhieàu maâu thuaãn, baát an, lo ngaïi nôi caùc nhaø ñaàu tö vaø nhaát laø trong daân cö khi tham gia vaøo thò tröôøng BÑS. Theâm vaøo ñoù, thò tröôøng taøi chính coøn quaù sô khai, söï taøi trôï cuûa caùc toå chöùc tín duïng khoâng ñuû ñaùp öùng ñaõ goùp phaàn taïo neân moät thò tröôøng BÑS ngaøy caøng beá taéc.</t>
  </si>
  <si>
    <t xml:space="preserve">   - Caùc loaïi thueá khaùc</t>
  </si>
  <si>
    <t>- Nguyeân giaù TSCÑ höõu hình cuoái ngaøy 30/06/2007 ñaõ khaáu hao heát nhöng vaãn coøn söû duïng:</t>
  </si>
  <si>
    <t xml:space="preserve">           + Coâng trình: Laøm nhaø xöôûng CKBT  (XNXD)</t>
  </si>
  <si>
    <t xml:space="preserve">           + Coâng trình : Heä thoáng phaàn meàm vaø maïng noä boä (VPCT)</t>
  </si>
  <si>
    <t xml:space="preserve">     + Coå phieáu öu ñaõi : Khoâng</t>
  </si>
  <si>
    <t xml:space="preserve">   - Lôïi nhuaän chöa phaânâ phoái</t>
  </si>
  <si>
    <t xml:space="preserve">         - Quyõ döï tröõ boå sung VÑL</t>
  </si>
  <si>
    <t xml:space="preserve">         - Quyõ coå töùc</t>
  </si>
  <si>
    <t xml:space="preserve">   - Caùc khoaûn phí, leä phí vaø caùc khoaûn phaûi noäp khaùc</t>
  </si>
  <si>
    <t>17- Chi phí phaûi traû</t>
  </si>
  <si>
    <t>18- Caùc khoaûn phaûi traû, phaûi noäp khaùc</t>
  </si>
  <si>
    <t xml:space="preserve">   - Taøi saûn thöøa chôø giaûi quyeát</t>
  </si>
  <si>
    <t xml:space="preserve">   - Caùc khoaûn phaûi traû, phaûi noäp khaùc</t>
  </si>
  <si>
    <t>19- Phaûi traû daøi haïn noäi boä</t>
  </si>
  <si>
    <t xml:space="preserve">   - Vay daøi haïn noäi boä</t>
  </si>
  <si>
    <t>20- Vay vaø nôï daøi haïn</t>
  </si>
  <si>
    <t xml:space="preserve">  a- Vay daøi haïn</t>
  </si>
  <si>
    <t xml:space="preserve">   - Vay ngaân haøng</t>
  </si>
  <si>
    <t xml:space="preserve">   - Vay ñoái töôïng khaùc</t>
  </si>
  <si>
    <t xml:space="preserve">   - Traùi phieáu phaùt haønh</t>
  </si>
  <si>
    <t xml:space="preserve">  b- Nôï daøi haïn</t>
  </si>
  <si>
    <t xml:space="preserve">   - Thueâ taøi chính</t>
  </si>
  <si>
    <t xml:space="preserve">   - Nôï daøi haïn khaùc</t>
  </si>
  <si>
    <t>* Caùc khoaûn nôï thueâ taøi chính</t>
  </si>
  <si>
    <t>Thôøi haïn</t>
  </si>
  <si>
    <t>Töø 1 naêm trôû xuoáng</t>
  </si>
  <si>
    <t>Treân 1 naêm ñeán 5 naêm</t>
  </si>
  <si>
    <t>Treân 5 naêm</t>
  </si>
  <si>
    <t>Toång thanh toaùn tieàn thueâ taøi chính</t>
  </si>
  <si>
    <t>Traû tieàn laõi thueâ</t>
  </si>
  <si>
    <t>Traû nôï goác</t>
  </si>
  <si>
    <t>Naêm nay</t>
  </si>
  <si>
    <t>Naêm tröôùc</t>
  </si>
  <si>
    <t xml:space="preserve">  a- Taøi saûn thueá TNDN hoaõn laïi</t>
  </si>
  <si>
    <t xml:space="preserve">   - Taøi saûn thueá TNDN hoaõn laïi lieân quan ñeán khoaûn cheânh leäch taïm thôøi ñöôïc khaáu tröø</t>
  </si>
  <si>
    <t xml:space="preserve">   - Taøi saûn thueá TNDN hoaõn laïi lieân quan ñeán khoaûn loã tính thueá chöa söû duïng</t>
  </si>
  <si>
    <t xml:space="preserve">   - Taøi saûn thueá TNDN hoaõn laïi lieân quan ñeán khoaûn öu ñaõi tính thueá chöa söû duïng</t>
  </si>
  <si>
    <t xml:space="preserve">   - Taøi saûn thueá TNDN hoaõn laïi ñaõ ñöôïc ghi nhaän töø caùc naêm tröôùc</t>
  </si>
  <si>
    <t xml:space="preserve">  b- Thueá TNDN hoaõn laïi phaûi traû</t>
  </si>
  <si>
    <t xml:space="preserve">   - Thueá TNDN hoaõn phaûi traû phaùt sinh töø caùc khoaûn cheânh leäch taïm thôøi chòu thueá</t>
  </si>
  <si>
    <t>118 Höng Phuù - Phöôøng 8 - Quaän 8 - TP.HCM</t>
  </si>
  <si>
    <t>-----------------------------</t>
  </si>
  <si>
    <t>21- Taøi saûn thueá TNDN hoaõn laïi vaø thueá TNDN hoaõn laïi phaûi traû</t>
  </si>
  <si>
    <t xml:space="preserve">   - Khoaûn hoaøn nhaäp thueá TNDN hoaõn phaûi traû ñaõ ñöïôïc ghi nhaän töø caùc naêm tröôùc</t>
  </si>
  <si>
    <t>22- Voán chuû sôû höõu</t>
  </si>
  <si>
    <t xml:space="preserve">  a- Baûng ñoái chieáu bieán ñoäng cuûa voán chuû sôû höõu</t>
  </si>
  <si>
    <t>Thaëng dö
voán coå phaàn</t>
  </si>
  <si>
    <t>Voán ñaàu tö
cuûa chuû sôû höõu</t>
  </si>
  <si>
    <t>Voán khaùc
cuûa chuû sôû höõu</t>
  </si>
  <si>
    <t>Nguoàn voán ñaàu tö
XDCB</t>
  </si>
  <si>
    <t>Soá dö ñaàu naêm tröôùc</t>
  </si>
  <si>
    <t>- Taêng voán trong naêm tröôùc</t>
  </si>
  <si>
    <t>- Laõi trong naêm tröôùc</t>
  </si>
  <si>
    <t>- Taêng khaùc trong naêm tröôùc</t>
  </si>
  <si>
    <t>V-04</t>
  </si>
  <si>
    <t>- Giaûm voán trong naêm tröôùc</t>
  </si>
  <si>
    <t>- Loã trong naêm tröôùc</t>
  </si>
  <si>
    <t>- Giaûm khaùc trong naêm tröôùc</t>
  </si>
  <si>
    <t>- Taêng voán trong naêm nay</t>
  </si>
  <si>
    <t>- Laõi trong naêm nay</t>
  </si>
  <si>
    <t>- Taêng khaùc trong naêm nay</t>
  </si>
  <si>
    <t>- Giaûm voán trong naêm nay</t>
  </si>
  <si>
    <t>- Loã trong naêm nay</t>
  </si>
  <si>
    <t>- Giaûm khaùc trong naêm nay</t>
  </si>
  <si>
    <t>Soá dö cuoái naêm nay</t>
  </si>
  <si>
    <t xml:space="preserve">  b- Chi tieát voán ñaàu tö cuûa chuû sôû höõu</t>
  </si>
  <si>
    <t xml:space="preserve">   - Voán goùp cuûa Nhaø nöôùc</t>
  </si>
  <si>
    <t xml:space="preserve">   - Voán goùp cuûa caùc ñoái töôïng khaùc</t>
  </si>
  <si>
    <t xml:space="preserve">     * Giaù trò traùi phieáu ñaõ chuyeån thaønh coå phieáu trong naêm</t>
  </si>
  <si>
    <t xml:space="preserve">     * Soá löôïng coå phieáu quyõ</t>
  </si>
  <si>
    <t xml:space="preserve">  c- Caùc giao dòch veà voán vôùi caùc chuû sôû höïu vaø phaân phoái coå töùc, chia lôïi nhuaän</t>
  </si>
  <si>
    <t xml:space="preserve">   - Voán ñaàu tö cuûa chuû sôû höõu</t>
  </si>
  <si>
    <t xml:space="preserve">   - Coå töùc, lôïi nhuaän ñaõ chia</t>
  </si>
  <si>
    <t xml:space="preserve">     + Voán goùp ñaàu naêm</t>
  </si>
  <si>
    <t xml:space="preserve">     + Voán goùp taêng trong naêm</t>
  </si>
  <si>
    <t xml:space="preserve">     + Voán goùp giaûm trong naêm</t>
  </si>
  <si>
    <t xml:space="preserve">     + Voán goùp cuoái naêm</t>
  </si>
  <si>
    <t xml:space="preserve">  d- Coå töùc</t>
  </si>
  <si>
    <t xml:space="preserve">   - Coå töùc ñaõ coâng boá sau ngaøy keát thuùc kyø baùo caùo naêm</t>
  </si>
  <si>
    <t xml:space="preserve">     + Coå töùc ñaõ coâng boá treân coå phieáu phoå thoâng</t>
  </si>
  <si>
    <t xml:space="preserve">     + Coå töùc ñaõ coâng boá treân coå phieáu öu ñaõi</t>
  </si>
  <si>
    <t xml:space="preserve">   - Coå töùc cuûa coå phieáu öu ñaõi luõy keá chöa ñöôïc ghi nhaän</t>
  </si>
  <si>
    <t xml:space="preserve">  ñ- Coå phieáu</t>
  </si>
  <si>
    <t xml:space="preserve">   - Soá löôïng coå phieáu ñaêng kyù phaùt haønh</t>
  </si>
  <si>
    <t xml:space="preserve">   - Soá löôïng coå phieáu ñaõ baùn ra coâng chuùng</t>
  </si>
  <si>
    <t xml:space="preserve">     + Coå phieáu phoå thoâng</t>
  </si>
  <si>
    <t xml:space="preserve">        + VP Coâng ty</t>
  </si>
  <si>
    <t xml:space="preserve">        + TT DV Ñòa oác</t>
  </si>
  <si>
    <t xml:space="preserve">           ** Voõ Phi Huøng</t>
  </si>
  <si>
    <t xml:space="preserve">        * Thueâ saân quaàn vôït</t>
  </si>
  <si>
    <t xml:space="preserve">        * Thueá VAT phaûi noäp</t>
  </si>
  <si>
    <t xml:space="preserve">     + Coå phieáu öu ñaõi</t>
  </si>
  <si>
    <t xml:space="preserve">   - Soá löôïng coå phieáu ñöôïc mua laïi</t>
  </si>
  <si>
    <t xml:space="preserve">   - Soá löôïng coå phieáu ñang löu haønh</t>
  </si>
  <si>
    <t xml:space="preserve">     * Meänh giaù coå phieáu ñang löu haønh</t>
  </si>
  <si>
    <t xml:space="preserve">  e- Caùc quyõ cuûa doanh nghieäp</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</si>
</sst>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409]h:mm:ss\ AM/PM"/>
    <numFmt numFmtId="171" formatCode="[$-409]dddd\,\ mmmm\ dd\,\ yyyy"/>
    <numFmt numFmtId="172" formatCode="00000"/>
    <numFmt numFmtId="173" formatCode="0.0%"/>
    <numFmt numFmtId="174" formatCode="0.00_);\(0.00\)"/>
    <numFmt numFmtId="175" formatCode="0.0_);\(0.0\)"/>
    <numFmt numFmtId="176" formatCode="0_);\(0\)"/>
    <numFmt numFmtId="177" formatCode="_(* #,##0.000_);_(* \(#,##0.000\);_(* &quot;-&quot;??_);_(@_)"/>
    <numFmt numFmtId="178" formatCode="_(* #,##0.0000_);_(* \(#,##0.0000\);_(* &quot;-&quot;??_);_(@_)"/>
  </numFmts>
  <fonts count="58">
    <font>
      <sz val="11"/>
      <name val="VNI-Times"/>
      <family val="0"/>
    </font>
    <font>
      <u val="single"/>
      <sz val="10"/>
      <color indexed="36"/>
      <name val="MS Sans Serif"/>
      <family val="0"/>
    </font>
    <font>
      <u val="single"/>
      <sz val="10"/>
      <color indexed="12"/>
      <name val="MS Sans Serif"/>
      <family val="0"/>
    </font>
    <font>
      <sz val="10"/>
      <color indexed="8"/>
      <name val="MS Sans Serif"/>
      <family val="0"/>
    </font>
    <font>
      <sz val="8"/>
      <name val="MS Sans Serif"/>
      <family val="0"/>
    </font>
    <font>
      <sz val="8"/>
      <name val="VNI-Times"/>
      <family val="0"/>
    </font>
    <font>
      <b/>
      <sz val="12"/>
      <color indexed="8"/>
      <name val="VNI-Helve-Condense"/>
      <family val="0"/>
    </font>
    <font>
      <sz val="12"/>
      <color indexed="8"/>
      <name val="VNI-Helve-Condense"/>
      <family val="0"/>
    </font>
    <font>
      <sz val="12"/>
      <name val="VNI-Helve-Condense"/>
      <family val="0"/>
    </font>
    <font>
      <b/>
      <sz val="12"/>
      <name val="VNI-Helve-Condense"/>
      <family val="0"/>
    </font>
    <font>
      <i/>
      <sz val="12"/>
      <name val="VNI-Helve-Condense"/>
      <family val="0"/>
    </font>
    <font>
      <b/>
      <i/>
      <sz val="12"/>
      <name val="VNI-Helve-Condense"/>
      <family val="0"/>
    </font>
    <font>
      <b/>
      <sz val="11"/>
      <color indexed="8"/>
      <name val="VNI-Helve-Condense"/>
      <family val="0"/>
    </font>
    <font>
      <sz val="11"/>
      <color indexed="8"/>
      <name val="VNI-Helve-Condense"/>
      <family val="0"/>
    </font>
    <font>
      <b/>
      <sz val="20"/>
      <name val="VNI-Helve-Condense"/>
      <family val="0"/>
    </font>
    <font>
      <b/>
      <i/>
      <sz val="12"/>
      <color indexed="8"/>
      <name val="VNI-Helve-Condense"/>
      <family val="0"/>
    </font>
    <font>
      <i/>
      <sz val="12"/>
      <color indexed="8"/>
      <name val="VNI-Helve-Condense"/>
      <family val="0"/>
    </font>
    <font>
      <b/>
      <sz val="20"/>
      <color indexed="8"/>
      <name val="VNI-Helve-Condense"/>
      <family val="0"/>
    </font>
    <font>
      <sz val="20"/>
      <color indexed="8"/>
      <name val="VNI-Helve-Condense"/>
      <family val="0"/>
    </font>
    <font>
      <b/>
      <sz val="11"/>
      <name val="VNI-Helve-Condense"/>
      <family val="0"/>
    </font>
    <font>
      <sz val="11"/>
      <name val="VNI-Helve-Condense"/>
      <family val="0"/>
    </font>
    <font>
      <sz val="12"/>
      <color indexed="9"/>
      <name val="VNI-Helve-Condense"/>
      <family val="0"/>
    </font>
    <font>
      <sz val="20"/>
      <name val="VNI-Helve-Condense"/>
      <family val="0"/>
    </font>
    <font>
      <sz val="16"/>
      <name val="VNI-Helve-Condense"/>
      <family val="0"/>
    </font>
    <font>
      <b/>
      <sz val="24"/>
      <name val="VNI-Helve-Condense"/>
      <family val="0"/>
    </font>
    <font>
      <sz val="11"/>
      <name val="VNI-Helve"/>
      <family val="0"/>
    </font>
    <font>
      <b/>
      <sz val="16"/>
      <name val="VNI-Helve"/>
      <family val="0"/>
    </font>
    <font>
      <b/>
      <sz val="16"/>
      <name val="VNI-Helve-Condense"/>
      <family val="0"/>
    </font>
    <font>
      <b/>
      <sz val="9"/>
      <name val="Arial"/>
      <family val="2"/>
    </font>
    <font>
      <sz val="11"/>
      <name val="Arial"/>
      <family val="2"/>
    </font>
    <font>
      <b/>
      <sz val="11"/>
      <name val="Arial"/>
      <family val="2"/>
    </font>
    <font>
      <sz val="9.5"/>
      <name val="Arial"/>
      <family val="2"/>
    </font>
    <font>
      <b/>
      <sz val="14"/>
      <name val="Arial"/>
      <family val="2"/>
    </font>
    <font>
      <b/>
      <i/>
      <sz val="10"/>
      <name val="Arial"/>
      <family val="2"/>
    </font>
    <font>
      <i/>
      <sz val="10"/>
      <name val="Arial"/>
      <family val="2"/>
    </font>
    <font>
      <b/>
      <sz val="10"/>
      <name val="Arial"/>
      <family val="2"/>
    </font>
    <font>
      <b/>
      <i/>
      <sz val="11"/>
      <name val="Arial"/>
      <family val="2"/>
    </font>
    <font>
      <sz val="10"/>
      <name val="Arial"/>
      <family val="2"/>
    </font>
    <font>
      <i/>
      <sz val="11"/>
      <name val="VNI-Helve-Condense"/>
      <family val="0"/>
    </font>
    <font>
      <sz val="11"/>
      <color indexed="8"/>
      <name val="Arial"/>
      <family val="2"/>
    </font>
    <font>
      <b/>
      <sz val="10"/>
      <name val="VNI-Helve-Condense"/>
      <family val="0"/>
    </font>
    <font>
      <b/>
      <i/>
      <sz val="11"/>
      <name val="VNI-Times"/>
      <family val="0"/>
    </font>
    <font>
      <i/>
      <sz val="10"/>
      <color indexed="9"/>
      <name val="Arial"/>
      <family val="2"/>
    </font>
    <font>
      <sz val="11"/>
      <color indexed="9"/>
      <name val="Arial"/>
      <family val="2"/>
    </font>
    <font>
      <b/>
      <sz val="10"/>
      <color indexed="9"/>
      <name val="Arial"/>
      <family val="2"/>
    </font>
    <font>
      <b/>
      <sz val="11"/>
      <color indexed="9"/>
      <name val="Arial"/>
      <family val="2"/>
    </font>
    <font>
      <b/>
      <i/>
      <sz val="11"/>
      <color indexed="9"/>
      <name val="Arial"/>
      <family val="2"/>
    </font>
    <font>
      <b/>
      <i/>
      <sz val="10"/>
      <color indexed="9"/>
      <name val="Arial"/>
      <family val="2"/>
    </font>
    <font>
      <b/>
      <sz val="10"/>
      <name val="VNI-Arial Rounded"/>
      <family val="2"/>
    </font>
    <font>
      <i/>
      <sz val="13"/>
      <name val="VNI-Helve-Condense"/>
      <family val="0"/>
    </font>
    <font>
      <i/>
      <sz val="11"/>
      <name val="Arial"/>
      <family val="2"/>
    </font>
    <font>
      <sz val="24"/>
      <name val="VNI-Helve-Condense"/>
      <family val="0"/>
    </font>
    <font>
      <b/>
      <sz val="22"/>
      <name val="VNI-Helve-Condense"/>
      <family val="0"/>
    </font>
    <font>
      <sz val="22"/>
      <name val="VNI-Helve-Condense"/>
      <family val="0"/>
    </font>
    <font>
      <b/>
      <sz val="13"/>
      <name val="VNI-Helve-Condense"/>
      <family val="0"/>
    </font>
    <font>
      <sz val="13"/>
      <name val="VNI-Helve-Condense"/>
      <family val="0"/>
    </font>
    <font>
      <b/>
      <i/>
      <sz val="13"/>
      <name val="VNI-Helve-Condense"/>
      <family val="0"/>
    </font>
    <font>
      <i/>
      <sz val="8"/>
      <name val="VNI-Helve-Condense"/>
      <family val="0"/>
    </font>
  </fonts>
  <fills count="3">
    <fill>
      <patternFill/>
    </fill>
    <fill>
      <patternFill patternType="gray125"/>
    </fill>
    <fill>
      <patternFill patternType="solid">
        <fgColor indexed="22"/>
        <bgColor indexed="64"/>
      </patternFill>
    </fill>
  </fills>
  <borders count="52">
    <border>
      <left/>
      <right/>
      <top/>
      <bottom/>
      <diagonal/>
    </border>
    <border>
      <left style="thin"/>
      <right style="thin"/>
      <top style="thin"/>
      <bottom style="thin"/>
    </border>
    <border>
      <left style="thin"/>
      <right style="thin"/>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style="medium"/>
      <right style="thin"/>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color indexed="63"/>
      </right>
      <top>
        <color indexed="63"/>
      </top>
      <bottom style="medium"/>
    </border>
    <border>
      <left style="thin"/>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thin"/>
      <right style="thin"/>
      <top>
        <color indexed="63"/>
      </top>
      <bottom style="medium"/>
    </border>
    <border>
      <left style="medium"/>
      <right>
        <color indexed="63"/>
      </right>
      <top>
        <color indexed="63"/>
      </top>
      <bottom style="medium"/>
    </border>
    <border>
      <left>
        <color indexed="63"/>
      </left>
      <right style="thin"/>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43">
    <xf numFmtId="0" fontId="0" fillId="0" borderId="0" xfId="0" applyAlignment="1">
      <alignment/>
    </xf>
    <xf numFmtId="0" fontId="7" fillId="0" borderId="0" xfId="21" applyNumberFormat="1" applyFont="1" applyFill="1" applyBorder="1" applyAlignment="1" applyProtection="1">
      <alignment vertical="center"/>
      <protection/>
    </xf>
    <xf numFmtId="165" fontId="7" fillId="0" borderId="0" xfId="15" applyNumberFormat="1" applyFont="1" applyFill="1" applyBorder="1" applyAlignment="1" applyProtection="1">
      <alignment vertical="center"/>
      <protection/>
    </xf>
    <xf numFmtId="0" fontId="7" fillId="0" borderId="0" xfId="21" applyNumberFormat="1" applyFont="1" applyFill="1" applyBorder="1" applyAlignment="1" applyProtection="1">
      <alignment horizontal="center" vertical="center"/>
      <protection/>
    </xf>
    <xf numFmtId="165" fontId="8" fillId="0" borderId="0" xfId="15" applyNumberFormat="1" applyFont="1" applyAlignment="1">
      <alignment vertical="center"/>
    </xf>
    <xf numFmtId="0" fontId="8" fillId="0" borderId="0" xfId="0" applyFont="1" applyAlignment="1">
      <alignment vertical="center"/>
    </xf>
    <xf numFmtId="165" fontId="9" fillId="0" borderId="0" xfId="15" applyNumberFormat="1" applyFont="1" applyAlignment="1">
      <alignment vertical="center"/>
    </xf>
    <xf numFmtId="0" fontId="9" fillId="0" borderId="0" xfId="0" applyFont="1" applyAlignment="1">
      <alignment vertical="center"/>
    </xf>
    <xf numFmtId="165" fontId="8" fillId="0" borderId="0" xfId="15" applyNumberFormat="1" applyFont="1" applyAlignment="1" quotePrefix="1">
      <alignment vertical="center"/>
    </xf>
    <xf numFmtId="165" fontId="8" fillId="0" borderId="1" xfId="15" applyNumberFormat="1" applyFont="1" applyBorder="1" applyAlignment="1">
      <alignment horizontal="center" vertical="center"/>
    </xf>
    <xf numFmtId="165" fontId="8" fillId="0" borderId="1" xfId="15" applyNumberFormat="1" applyFont="1" applyBorder="1" applyAlignment="1">
      <alignment horizontal="center" vertical="center" wrapText="1"/>
    </xf>
    <xf numFmtId="165" fontId="9" fillId="0" borderId="1" xfId="15" applyNumberFormat="1" applyFont="1" applyBorder="1" applyAlignment="1">
      <alignment vertical="center"/>
    </xf>
    <xf numFmtId="165" fontId="8" fillId="0" borderId="1" xfId="15" applyNumberFormat="1" applyFont="1" applyBorder="1" applyAlignment="1">
      <alignment vertical="center"/>
    </xf>
    <xf numFmtId="165" fontId="8" fillId="0" borderId="1" xfId="15" applyNumberFormat="1" applyFont="1" applyBorder="1" applyAlignment="1" quotePrefix="1">
      <alignment vertical="center"/>
    </xf>
    <xf numFmtId="165" fontId="10" fillId="0" borderId="0" xfId="15" applyNumberFormat="1" applyFont="1" applyAlignment="1" quotePrefix="1">
      <alignment vertical="center"/>
    </xf>
    <xf numFmtId="0" fontId="10" fillId="0" borderId="0" xfId="0" applyFont="1" applyAlignment="1">
      <alignment vertical="center"/>
    </xf>
    <xf numFmtId="165" fontId="10" fillId="0" borderId="0" xfId="15" applyNumberFormat="1" applyFont="1" applyAlignment="1">
      <alignment vertical="center"/>
    </xf>
    <xf numFmtId="165" fontId="8" fillId="0" borderId="1" xfId="15" applyNumberFormat="1" applyFont="1" applyBorder="1" applyAlignment="1" quotePrefix="1">
      <alignment horizontal="center" vertical="center" wrapText="1"/>
    </xf>
    <xf numFmtId="165" fontId="8" fillId="0" borderId="0" xfId="15" applyNumberFormat="1" applyFont="1" applyAlignment="1">
      <alignment horizontal="center" vertical="center"/>
    </xf>
    <xf numFmtId="165" fontId="9" fillId="0" borderId="0" xfId="15" applyNumberFormat="1" applyFont="1" applyAlignment="1">
      <alignment horizontal="center" vertical="center"/>
    </xf>
    <xf numFmtId="165" fontId="11" fillId="0" borderId="0" xfId="15" applyNumberFormat="1" applyFont="1" applyAlignment="1">
      <alignment horizontal="center" vertical="center"/>
    </xf>
    <xf numFmtId="165" fontId="13" fillId="0" borderId="0" xfId="15" applyNumberFormat="1" applyFont="1" applyFill="1" applyBorder="1" applyAlignment="1" applyProtection="1">
      <alignment vertical="center"/>
      <protection/>
    </xf>
    <xf numFmtId="0" fontId="13" fillId="0" borderId="0" xfId="21" applyNumberFormat="1" applyFont="1" applyFill="1" applyBorder="1" applyAlignment="1" applyProtection="1">
      <alignment vertical="center"/>
      <protection/>
    </xf>
    <xf numFmtId="0" fontId="14" fillId="0" borderId="0" xfId="0" applyFont="1" applyAlignment="1">
      <alignment vertical="center"/>
    </xf>
    <xf numFmtId="0" fontId="8" fillId="0" borderId="0" xfId="15" applyNumberFormat="1" applyFont="1" applyAlignment="1" quotePrefix="1">
      <alignment horizontal="justify" vertical="center"/>
    </xf>
    <xf numFmtId="0" fontId="6" fillId="0" borderId="0" xfId="21" applyNumberFormat="1" applyFont="1" applyFill="1" applyBorder="1" applyAlignment="1" applyProtection="1">
      <alignment vertical="center"/>
      <protection/>
    </xf>
    <xf numFmtId="165" fontId="7" fillId="0" borderId="1" xfId="15" applyNumberFormat="1" applyFont="1" applyFill="1" applyBorder="1" applyAlignment="1" applyProtection="1">
      <alignment vertical="center"/>
      <protection/>
    </xf>
    <xf numFmtId="165" fontId="6" fillId="0" borderId="1" xfId="15" applyNumberFormat="1" applyFont="1" applyFill="1" applyBorder="1" applyAlignment="1" applyProtection="1">
      <alignment vertical="center"/>
      <protection/>
    </xf>
    <xf numFmtId="165" fontId="7" fillId="0" borderId="0" xfId="21" applyNumberFormat="1" applyFont="1" applyFill="1" applyBorder="1" applyAlignment="1" applyProtection="1">
      <alignment vertical="center"/>
      <protection/>
    </xf>
    <xf numFmtId="0" fontId="18" fillId="0" borderId="0" xfId="21" applyNumberFormat="1" applyFont="1" applyFill="1" applyBorder="1" applyAlignment="1" applyProtection="1">
      <alignment vertical="center"/>
      <protection/>
    </xf>
    <xf numFmtId="165" fontId="6" fillId="0" borderId="2" xfId="15" applyNumberFormat="1" applyFont="1" applyFill="1" applyBorder="1" applyAlignment="1" applyProtection="1">
      <alignment vertical="center"/>
      <protection/>
    </xf>
    <xf numFmtId="0" fontId="6" fillId="0" borderId="3" xfId="21" applyNumberFormat="1" applyFont="1" applyFill="1" applyBorder="1" applyAlignment="1" applyProtection="1">
      <alignment horizontal="center" vertical="center"/>
      <protection/>
    </xf>
    <xf numFmtId="0" fontId="6" fillId="0" borderId="1" xfId="21" applyNumberFormat="1" applyFont="1" applyFill="1" applyBorder="1" applyAlignment="1" applyProtection="1">
      <alignment horizontal="center" vertical="center"/>
      <protection/>
    </xf>
    <xf numFmtId="0" fontId="7" fillId="0" borderId="1" xfId="21" applyNumberFormat="1" applyFont="1" applyFill="1" applyBorder="1" applyAlignment="1" applyProtection="1">
      <alignment horizontal="center" vertical="center"/>
      <protection/>
    </xf>
    <xf numFmtId="0" fontId="6" fillId="0" borderId="2" xfId="21" applyNumberFormat="1" applyFont="1" applyFill="1" applyBorder="1" applyAlignment="1" applyProtection="1">
      <alignment horizontal="center" vertical="center"/>
      <protection/>
    </xf>
    <xf numFmtId="165" fontId="6" fillId="0" borderId="3" xfId="15" applyNumberFormat="1" applyFont="1" applyFill="1" applyBorder="1" applyAlignment="1" applyProtection="1">
      <alignment vertical="center"/>
      <protection/>
    </xf>
    <xf numFmtId="165" fontId="6" fillId="0" borderId="4" xfId="15" applyNumberFormat="1" applyFont="1" applyFill="1" applyBorder="1" applyAlignment="1" applyProtection="1">
      <alignment vertical="center"/>
      <protection/>
    </xf>
    <xf numFmtId="165" fontId="6" fillId="0" borderId="5" xfId="15" applyNumberFormat="1" applyFont="1" applyFill="1" applyBorder="1" applyAlignment="1" applyProtection="1">
      <alignment vertical="center"/>
      <protection/>
    </xf>
    <xf numFmtId="10" fontId="6" fillId="0" borderId="2" xfId="22" applyNumberFormat="1" applyFont="1" applyFill="1" applyBorder="1" applyAlignment="1" applyProtection="1">
      <alignment vertical="center"/>
      <protection/>
    </xf>
    <xf numFmtId="165" fontId="21" fillId="0" borderId="0" xfId="21" applyNumberFormat="1" applyFont="1" applyFill="1" applyBorder="1" applyAlignment="1" applyProtection="1">
      <alignment vertical="center"/>
      <protection/>
    </xf>
    <xf numFmtId="165" fontId="21" fillId="0" borderId="0" xfId="15" applyNumberFormat="1" applyFont="1" applyFill="1" applyBorder="1" applyAlignment="1" applyProtection="1">
      <alignment vertical="center"/>
      <protection/>
    </xf>
    <xf numFmtId="165" fontId="9" fillId="0" borderId="0" xfId="15" applyNumberFormat="1" applyFont="1" applyAlignment="1" quotePrefix="1">
      <alignment vertical="center"/>
    </xf>
    <xf numFmtId="0" fontId="12" fillId="0" borderId="0" xfId="21" applyNumberFormat="1" applyFont="1" applyFill="1" applyBorder="1" applyAlignment="1" applyProtection="1">
      <alignment horizontal="center" vertical="center"/>
      <protection/>
    </xf>
    <xf numFmtId="165" fontId="9" fillId="0" borderId="1" xfId="15" applyNumberFormat="1" applyFont="1" applyBorder="1" applyAlignment="1">
      <alignment horizontal="justify" vertical="center" wrapText="1"/>
    </xf>
    <xf numFmtId="165" fontId="8" fillId="0" borderId="0" xfId="15" applyNumberFormat="1" applyFont="1" applyBorder="1" applyAlignment="1">
      <alignment vertical="center"/>
    </xf>
    <xf numFmtId="165" fontId="8" fillId="0" borderId="0" xfId="15" applyNumberFormat="1" applyFont="1" applyBorder="1" applyAlignment="1" quotePrefix="1">
      <alignment vertical="center"/>
    </xf>
    <xf numFmtId="165" fontId="8" fillId="0" borderId="0" xfId="15" applyNumberFormat="1" applyFont="1" applyBorder="1" applyAlignment="1">
      <alignment horizontal="right" vertical="center"/>
    </xf>
    <xf numFmtId="165" fontId="8" fillId="0" borderId="0" xfId="0" applyNumberFormat="1" applyFont="1" applyAlignment="1">
      <alignment vertical="center"/>
    </xf>
    <xf numFmtId="0" fontId="19" fillId="0" borderId="0" xfId="21" applyNumberFormat="1" applyFont="1" applyFill="1" applyBorder="1" applyAlignment="1" applyProtection="1">
      <alignment horizontal="center" vertical="center"/>
      <protection/>
    </xf>
    <xf numFmtId="0" fontId="20" fillId="0" borderId="0" xfId="21" applyNumberFormat="1" applyFont="1" applyFill="1" applyBorder="1" applyAlignment="1" applyProtection="1">
      <alignment vertical="center"/>
      <protection/>
    </xf>
    <xf numFmtId="165" fontId="20" fillId="0" borderId="0" xfId="15" applyNumberFormat="1" applyFont="1" applyFill="1" applyBorder="1" applyAlignment="1" applyProtection="1">
      <alignment vertical="center"/>
      <protection/>
    </xf>
    <xf numFmtId="0" fontId="8" fillId="0" borderId="0" xfId="21" applyNumberFormat="1" applyFont="1" applyFill="1" applyBorder="1" applyAlignment="1" applyProtection="1">
      <alignment vertical="center"/>
      <protection/>
    </xf>
    <xf numFmtId="0" fontId="8" fillId="0" borderId="0" xfId="21" applyNumberFormat="1" applyFont="1" applyFill="1" applyBorder="1" applyAlignment="1" applyProtection="1">
      <alignment horizontal="center" vertical="center"/>
      <protection/>
    </xf>
    <xf numFmtId="165" fontId="8" fillId="0" borderId="0" xfId="15" applyNumberFormat="1" applyFont="1" applyFill="1" applyBorder="1" applyAlignment="1" applyProtection="1">
      <alignment horizontal="center" vertical="center"/>
      <protection/>
    </xf>
    <xf numFmtId="0" fontId="22" fillId="0" borderId="0" xfId="21" applyNumberFormat="1" applyFont="1" applyFill="1" applyBorder="1" applyAlignment="1" applyProtection="1">
      <alignment vertical="center"/>
      <protection/>
    </xf>
    <xf numFmtId="0" fontId="9" fillId="0" borderId="6" xfId="21" applyFont="1" applyBorder="1" applyAlignment="1">
      <alignment horizontal="center" vertical="center" wrapText="1"/>
      <protection/>
    </xf>
    <xf numFmtId="165" fontId="9" fillId="0" borderId="6" xfId="15" applyNumberFormat="1" applyFont="1" applyFill="1" applyBorder="1" applyAlignment="1" applyProtection="1">
      <alignment horizontal="center" vertical="center"/>
      <protection/>
    </xf>
    <xf numFmtId="165" fontId="9" fillId="0" borderId="7" xfId="15" applyNumberFormat="1" applyFont="1" applyFill="1" applyBorder="1" applyAlignment="1" applyProtection="1">
      <alignment horizontal="center" vertical="center"/>
      <protection/>
    </xf>
    <xf numFmtId="0" fontId="9" fillId="0" borderId="0" xfId="21" applyNumberFormat="1" applyFont="1" applyFill="1" applyBorder="1" applyAlignment="1" applyProtection="1">
      <alignment vertical="center"/>
      <protection/>
    </xf>
    <xf numFmtId="0" fontId="9" fillId="0" borderId="8" xfId="21" applyFont="1" applyBorder="1" applyAlignment="1">
      <alignment vertical="center"/>
      <protection/>
    </xf>
    <xf numFmtId="0" fontId="9" fillId="0" borderId="9" xfId="21" applyFont="1" applyBorder="1" applyAlignment="1">
      <alignment vertical="center"/>
      <protection/>
    </xf>
    <xf numFmtId="0" fontId="9" fillId="0" borderId="10" xfId="21" applyFont="1" applyBorder="1" applyAlignment="1">
      <alignment vertical="center"/>
      <protection/>
    </xf>
    <xf numFmtId="0" fontId="9" fillId="0" borderId="11" xfId="21" applyFont="1" applyBorder="1" applyAlignment="1" quotePrefix="1">
      <alignment horizontal="center" vertical="center"/>
      <protection/>
    </xf>
    <xf numFmtId="0" fontId="9" fillId="0" borderId="11" xfId="21" applyNumberFormat="1" applyFont="1" applyFill="1" applyBorder="1" applyAlignment="1" applyProtection="1">
      <alignment horizontal="center" vertical="center"/>
      <protection/>
    </xf>
    <xf numFmtId="165" fontId="9" fillId="0" borderId="11" xfId="15" applyNumberFormat="1" applyFont="1" applyFill="1" applyBorder="1" applyAlignment="1" applyProtection="1">
      <alignment vertical="center"/>
      <protection/>
    </xf>
    <xf numFmtId="165" fontId="9" fillId="0" borderId="12" xfId="15" applyNumberFormat="1" applyFont="1" applyFill="1" applyBorder="1" applyAlignment="1" applyProtection="1">
      <alignment vertical="center"/>
      <protection/>
    </xf>
    <xf numFmtId="0" fontId="9" fillId="0" borderId="13" xfId="21" applyFont="1" applyBorder="1" applyAlignment="1">
      <alignment vertical="center"/>
      <protection/>
    </xf>
    <xf numFmtId="0" fontId="9" fillId="0" borderId="14" xfId="21" applyFont="1" applyBorder="1" applyAlignment="1">
      <alignment vertical="center"/>
      <protection/>
    </xf>
    <xf numFmtId="0" fontId="9" fillId="0" borderId="15" xfId="21" applyFont="1" applyBorder="1" applyAlignment="1">
      <alignment vertical="center"/>
      <protection/>
    </xf>
    <xf numFmtId="0" fontId="9" fillId="0" borderId="1" xfId="21" applyFont="1" applyBorder="1" applyAlignment="1" quotePrefix="1">
      <alignment horizontal="center" vertical="center"/>
      <protection/>
    </xf>
    <xf numFmtId="0" fontId="9" fillId="0" borderId="1" xfId="21" applyNumberFormat="1" applyFont="1" applyFill="1" applyBorder="1" applyAlignment="1" applyProtection="1">
      <alignment horizontal="center" vertical="center"/>
      <protection/>
    </xf>
    <xf numFmtId="165" fontId="9" fillId="0" borderId="1" xfId="15" applyNumberFormat="1" applyFont="1" applyFill="1" applyBorder="1" applyAlignment="1" applyProtection="1">
      <alignment vertical="center"/>
      <protection/>
    </xf>
    <xf numFmtId="165" fontId="9" fillId="0" borderId="16" xfId="15" applyNumberFormat="1" applyFont="1" applyFill="1" applyBorder="1" applyAlignment="1" applyProtection="1">
      <alignment vertical="center"/>
      <protection/>
    </xf>
    <xf numFmtId="0" fontId="8" fillId="0" borderId="13" xfId="21" applyFont="1" applyBorder="1" applyAlignment="1">
      <alignment vertical="center"/>
      <protection/>
    </xf>
    <xf numFmtId="0" fontId="8" fillId="0" borderId="14" xfId="21" applyFont="1" applyBorder="1" applyAlignment="1">
      <alignment vertical="center"/>
      <protection/>
    </xf>
    <xf numFmtId="0" fontId="8" fillId="0" borderId="15" xfId="21" applyFont="1" applyBorder="1" applyAlignment="1">
      <alignment vertical="center"/>
      <protection/>
    </xf>
    <xf numFmtId="0" fontId="8" fillId="0" borderId="1" xfId="21" applyFont="1" applyBorder="1" applyAlignment="1" quotePrefix="1">
      <alignment horizontal="center" vertical="center"/>
      <protection/>
    </xf>
    <xf numFmtId="0" fontId="8" fillId="0" borderId="1" xfId="21" applyNumberFormat="1" applyFont="1" applyFill="1" applyBorder="1" applyAlignment="1" applyProtection="1">
      <alignment horizontal="center" vertical="center"/>
      <protection/>
    </xf>
    <xf numFmtId="165" fontId="8" fillId="0" borderId="1" xfId="15" applyNumberFormat="1" applyFont="1" applyFill="1" applyBorder="1" applyAlignment="1" applyProtection="1">
      <alignment vertical="center"/>
      <protection/>
    </xf>
    <xf numFmtId="165" fontId="8" fillId="0" borderId="16" xfId="15" applyNumberFormat="1" applyFont="1" applyFill="1" applyBorder="1" applyAlignment="1" applyProtection="1">
      <alignment vertical="center"/>
      <protection/>
    </xf>
    <xf numFmtId="0" fontId="8" fillId="0" borderId="17" xfId="21" applyFont="1" applyBorder="1" applyAlignment="1">
      <alignment vertical="center"/>
      <protection/>
    </xf>
    <xf numFmtId="165" fontId="8" fillId="0" borderId="0" xfId="21" applyNumberFormat="1" applyFont="1" applyFill="1" applyBorder="1" applyAlignment="1" applyProtection="1">
      <alignment vertical="center"/>
      <protection/>
    </xf>
    <xf numFmtId="0" fontId="8" fillId="0" borderId="18" xfId="21" applyFont="1" applyBorder="1" applyAlignment="1">
      <alignment vertical="center"/>
      <protection/>
    </xf>
    <xf numFmtId="0" fontId="8" fillId="0" borderId="19" xfId="21" applyFont="1" applyBorder="1" applyAlignment="1">
      <alignment vertical="center"/>
      <protection/>
    </xf>
    <xf numFmtId="0" fontId="8" fillId="0" borderId="20" xfId="21" applyFont="1" applyBorder="1" applyAlignment="1">
      <alignment vertical="center"/>
      <protection/>
    </xf>
    <xf numFmtId="0" fontId="8" fillId="0" borderId="21" xfId="21" applyFont="1" applyBorder="1" applyAlignment="1" quotePrefix="1">
      <alignment horizontal="center" vertical="center"/>
      <protection/>
    </xf>
    <xf numFmtId="0" fontId="8" fillId="0" borderId="21" xfId="21" applyNumberFormat="1" applyFont="1" applyFill="1" applyBorder="1" applyAlignment="1" applyProtection="1">
      <alignment horizontal="center" vertical="center"/>
      <protection/>
    </xf>
    <xf numFmtId="165" fontId="8" fillId="0" borderId="22" xfId="15" applyNumberFormat="1" applyFont="1" applyFill="1" applyBorder="1" applyAlignment="1" applyProtection="1">
      <alignment vertical="center"/>
      <protection/>
    </xf>
    <xf numFmtId="0" fontId="9" fillId="0" borderId="18" xfId="21" applyFont="1" applyBorder="1" applyAlignment="1">
      <alignment vertical="center"/>
      <protection/>
    </xf>
    <xf numFmtId="0" fontId="9" fillId="0" borderId="19" xfId="21" applyFont="1" applyBorder="1" applyAlignment="1">
      <alignment vertical="center"/>
      <protection/>
    </xf>
    <xf numFmtId="0" fontId="9" fillId="0" borderId="20" xfId="21" applyFont="1" applyBorder="1" applyAlignment="1">
      <alignment vertical="center"/>
      <protection/>
    </xf>
    <xf numFmtId="0" fontId="9" fillId="0" borderId="21" xfId="21" applyFont="1" applyBorder="1" applyAlignment="1" quotePrefix="1">
      <alignment horizontal="center" vertical="center"/>
      <protection/>
    </xf>
    <xf numFmtId="0" fontId="9" fillId="0" borderId="21" xfId="21" applyNumberFormat="1" applyFont="1" applyFill="1" applyBorder="1" applyAlignment="1" applyProtection="1">
      <alignment horizontal="center" vertical="center"/>
      <protection/>
    </xf>
    <xf numFmtId="165" fontId="9" fillId="0" borderId="21" xfId="15" applyNumberFormat="1" applyFont="1" applyFill="1" applyBorder="1" applyAlignment="1" applyProtection="1">
      <alignment vertical="center"/>
      <protection/>
    </xf>
    <xf numFmtId="165" fontId="9" fillId="0" borderId="22" xfId="15" applyNumberFormat="1" applyFont="1" applyFill="1" applyBorder="1" applyAlignment="1" applyProtection="1">
      <alignment vertical="center"/>
      <protection/>
    </xf>
    <xf numFmtId="165" fontId="8" fillId="0" borderId="21" xfId="15" applyNumberFormat="1" applyFont="1" applyFill="1" applyBorder="1" applyAlignment="1" applyProtection="1">
      <alignment vertical="center"/>
      <protection/>
    </xf>
    <xf numFmtId="165" fontId="8" fillId="0" borderId="0" xfId="15" applyNumberFormat="1" applyFont="1" applyFill="1" applyBorder="1" applyAlignment="1" applyProtection="1">
      <alignment vertical="center"/>
      <protection/>
    </xf>
    <xf numFmtId="0" fontId="11" fillId="0" borderId="0" xfId="21" applyNumberFormat="1" applyFont="1" applyFill="1" applyBorder="1" applyAlignment="1" applyProtection="1">
      <alignment horizontal="center" vertical="center"/>
      <protection/>
    </xf>
    <xf numFmtId="0" fontId="9" fillId="0" borderId="23" xfId="21" applyFont="1" applyBorder="1" applyAlignment="1">
      <alignment vertical="center"/>
      <protection/>
    </xf>
    <xf numFmtId="0" fontId="9" fillId="0" borderId="24" xfId="21" applyFont="1" applyBorder="1" applyAlignment="1">
      <alignment vertical="center"/>
      <protection/>
    </xf>
    <xf numFmtId="0" fontId="9" fillId="0" borderId="25" xfId="21" applyFont="1" applyBorder="1" applyAlignment="1">
      <alignment vertical="center"/>
      <protection/>
    </xf>
    <xf numFmtId="0" fontId="9" fillId="0" borderId="26" xfId="21" applyFont="1" applyBorder="1" applyAlignment="1" quotePrefix="1">
      <alignment horizontal="center" vertical="center"/>
      <protection/>
    </xf>
    <xf numFmtId="0" fontId="9" fillId="0" borderId="26" xfId="21" applyNumberFormat="1" applyFont="1" applyFill="1" applyBorder="1" applyAlignment="1" applyProtection="1">
      <alignment horizontal="center" vertical="center"/>
      <protection/>
    </xf>
    <xf numFmtId="165" fontId="9" fillId="0" borderId="26" xfId="15" applyNumberFormat="1" applyFont="1" applyFill="1" applyBorder="1" applyAlignment="1" applyProtection="1">
      <alignment vertical="center"/>
      <protection/>
    </xf>
    <xf numFmtId="0" fontId="23" fillId="0" borderId="0" xfId="21" applyNumberFormat="1" applyFont="1" applyFill="1" applyBorder="1" applyAlignment="1" applyProtection="1">
      <alignment vertical="center"/>
      <protection/>
    </xf>
    <xf numFmtId="0" fontId="9" fillId="0" borderId="0" xfId="21" applyNumberFormat="1" applyFont="1" applyFill="1" applyBorder="1" applyAlignment="1" applyProtection="1">
      <alignment horizontal="center" vertical="center"/>
      <protection/>
    </xf>
    <xf numFmtId="0" fontId="8" fillId="0" borderId="23" xfId="21" applyFont="1" applyBorder="1" applyAlignment="1">
      <alignment vertical="center"/>
      <protection/>
    </xf>
    <xf numFmtId="0" fontId="8" fillId="0" borderId="24" xfId="21" applyFont="1" applyBorder="1" applyAlignment="1">
      <alignment vertical="center"/>
      <protection/>
    </xf>
    <xf numFmtId="0" fontId="8" fillId="0" borderId="25" xfId="21" applyFont="1" applyBorder="1" applyAlignment="1">
      <alignment vertical="center"/>
      <protection/>
    </xf>
    <xf numFmtId="165" fontId="8" fillId="0" borderId="26" xfId="15" applyNumberFormat="1" applyFont="1" applyFill="1" applyBorder="1" applyAlignment="1" applyProtection="1">
      <alignment vertical="center"/>
      <protection/>
    </xf>
    <xf numFmtId="165" fontId="8" fillId="0" borderId="27" xfId="15" applyNumberFormat="1" applyFont="1" applyFill="1" applyBorder="1" applyAlignment="1" applyProtection="1">
      <alignment vertical="center"/>
      <protection/>
    </xf>
    <xf numFmtId="0" fontId="8" fillId="0" borderId="28" xfId="21" applyFont="1" applyBorder="1" applyAlignment="1">
      <alignment vertical="center"/>
      <protection/>
    </xf>
    <xf numFmtId="0" fontId="8" fillId="0" borderId="29" xfId="21" applyFont="1" applyBorder="1" applyAlignment="1">
      <alignment vertical="center"/>
      <protection/>
    </xf>
    <xf numFmtId="0" fontId="8" fillId="0" borderId="30" xfId="21" applyFont="1" applyBorder="1" applyAlignment="1">
      <alignment vertical="center"/>
      <protection/>
    </xf>
    <xf numFmtId="165" fontId="8" fillId="0" borderId="2" xfId="15" applyNumberFormat="1" applyFont="1" applyFill="1" applyBorder="1" applyAlignment="1" applyProtection="1">
      <alignment vertical="center"/>
      <protection/>
    </xf>
    <xf numFmtId="165" fontId="8" fillId="0" borderId="31" xfId="15" applyNumberFormat="1" applyFont="1" applyFill="1" applyBorder="1" applyAlignment="1" applyProtection="1">
      <alignment vertical="center"/>
      <protection/>
    </xf>
    <xf numFmtId="165" fontId="18" fillId="0" borderId="0" xfId="15" applyNumberFormat="1" applyFont="1" applyFill="1" applyBorder="1" applyAlignment="1" applyProtection="1">
      <alignment vertical="center"/>
      <protection/>
    </xf>
    <xf numFmtId="165" fontId="6" fillId="0" borderId="0" xfId="15" applyNumberFormat="1" applyFont="1" applyFill="1" applyBorder="1" applyAlignment="1" applyProtection="1">
      <alignment vertical="center"/>
      <protection/>
    </xf>
    <xf numFmtId="0" fontId="6" fillId="0" borderId="17" xfId="21" applyFont="1" applyBorder="1" applyAlignment="1">
      <alignment vertical="center"/>
      <protection/>
    </xf>
    <xf numFmtId="0" fontId="6" fillId="0" borderId="32" xfId="21" applyFont="1" applyBorder="1" applyAlignment="1">
      <alignment vertical="center"/>
      <protection/>
    </xf>
    <xf numFmtId="0" fontId="6" fillId="0" borderId="33" xfId="21" applyFont="1" applyBorder="1" applyAlignment="1">
      <alignment vertical="center"/>
      <protection/>
    </xf>
    <xf numFmtId="0" fontId="6" fillId="0" borderId="3" xfId="21" applyFont="1" applyBorder="1" applyAlignment="1" quotePrefix="1">
      <alignment horizontal="center" vertical="center"/>
      <protection/>
    </xf>
    <xf numFmtId="0" fontId="6" fillId="0" borderId="13" xfId="21" applyFont="1" applyBorder="1" applyAlignment="1">
      <alignment vertical="center"/>
      <protection/>
    </xf>
    <xf numFmtId="0" fontId="6" fillId="0" borderId="14" xfId="21" applyFont="1" applyBorder="1" applyAlignment="1">
      <alignment vertical="center"/>
      <protection/>
    </xf>
    <xf numFmtId="0" fontId="6" fillId="0" borderId="15" xfId="21" applyFont="1" applyBorder="1" applyAlignment="1">
      <alignment vertical="center"/>
      <protection/>
    </xf>
    <xf numFmtId="0" fontId="6" fillId="0" borderId="1" xfId="21" applyFont="1" applyBorder="1" applyAlignment="1" quotePrefix="1">
      <alignment horizontal="center" vertical="center"/>
      <protection/>
    </xf>
    <xf numFmtId="0" fontId="7" fillId="0" borderId="13" xfId="21" applyFont="1" applyBorder="1" applyAlignment="1">
      <alignment vertical="center"/>
      <protection/>
    </xf>
    <xf numFmtId="0" fontId="7" fillId="0" borderId="14" xfId="21" applyFont="1" applyBorder="1" applyAlignment="1">
      <alignment vertical="center"/>
      <protection/>
    </xf>
    <xf numFmtId="0" fontId="7" fillId="0" borderId="15" xfId="21" applyFont="1" applyBorder="1" applyAlignment="1">
      <alignment vertical="center"/>
      <protection/>
    </xf>
    <xf numFmtId="0" fontId="7" fillId="0" borderId="1" xfId="21" applyFont="1" applyBorder="1" applyAlignment="1" quotePrefix="1">
      <alignment horizontal="center" vertical="center"/>
      <protection/>
    </xf>
    <xf numFmtId="0" fontId="6" fillId="0" borderId="28" xfId="21" applyFont="1" applyBorder="1" applyAlignment="1">
      <alignment vertical="center"/>
      <protection/>
    </xf>
    <xf numFmtId="0" fontId="6" fillId="0" borderId="29" xfId="21" applyFont="1" applyBorder="1" applyAlignment="1">
      <alignment vertical="center"/>
      <protection/>
    </xf>
    <xf numFmtId="0" fontId="6" fillId="0" borderId="30" xfId="21" applyFont="1" applyBorder="1" applyAlignment="1">
      <alignment vertical="center"/>
      <protection/>
    </xf>
    <xf numFmtId="0" fontId="6" fillId="0" borderId="2" xfId="21" applyFont="1" applyBorder="1" applyAlignment="1" quotePrefix="1">
      <alignment horizontal="center" vertical="center"/>
      <protection/>
    </xf>
    <xf numFmtId="165" fontId="9" fillId="0" borderId="27" xfId="15" applyNumberFormat="1" applyFont="1" applyFill="1" applyBorder="1" applyAlignment="1" applyProtection="1">
      <alignment vertical="center"/>
      <protection/>
    </xf>
    <xf numFmtId="165" fontId="8" fillId="0" borderId="15" xfId="21" applyNumberFormat="1" applyFont="1" applyBorder="1" applyAlignment="1">
      <alignment vertical="center"/>
      <protection/>
    </xf>
    <xf numFmtId="0" fontId="20" fillId="0" borderId="0" xfId="0" applyFont="1" applyAlignment="1">
      <alignment/>
    </xf>
    <xf numFmtId="0" fontId="14" fillId="0" borderId="0" xfId="0" applyFont="1" applyAlignment="1">
      <alignment/>
    </xf>
    <xf numFmtId="0" fontId="8" fillId="0" borderId="0" xfId="0" applyFont="1" applyAlignment="1" quotePrefix="1">
      <alignment horizontal="center"/>
    </xf>
    <xf numFmtId="0" fontId="8" fillId="0" borderId="0" xfId="0" applyFont="1" applyAlignment="1">
      <alignment horizontal="center"/>
    </xf>
    <xf numFmtId="165" fontId="8" fillId="0" borderId="1" xfId="15" applyNumberFormat="1" applyFont="1" applyBorder="1" applyAlignment="1" quotePrefix="1">
      <alignment horizontal="justify" vertical="center" wrapText="1"/>
    </xf>
    <xf numFmtId="10" fontId="8" fillId="0" borderId="0" xfId="22" applyNumberFormat="1" applyFont="1" applyAlignment="1">
      <alignment vertical="center"/>
    </xf>
    <xf numFmtId="0" fontId="25" fillId="0" borderId="0" xfId="0" applyFont="1" applyAlignment="1">
      <alignment/>
    </xf>
    <xf numFmtId="0" fontId="23" fillId="0" borderId="0" xfId="0" applyFont="1" applyAlignment="1">
      <alignment/>
    </xf>
    <xf numFmtId="0" fontId="26" fillId="0" borderId="0" xfId="0" applyFont="1" applyAlignment="1">
      <alignment/>
    </xf>
    <xf numFmtId="0" fontId="16" fillId="0" borderId="0" xfId="21" applyNumberFormat="1" applyFont="1" applyFill="1" applyBorder="1" applyAlignment="1" applyProtection="1">
      <alignment horizontal="center" vertical="center" wrapText="1"/>
      <protection/>
    </xf>
    <xf numFmtId="10" fontId="7" fillId="0" borderId="0" xfId="21" applyNumberFormat="1" applyFont="1" applyFill="1" applyBorder="1" applyAlignment="1" applyProtection="1">
      <alignment vertical="center"/>
      <protection/>
    </xf>
    <xf numFmtId="0" fontId="28" fillId="0" borderId="0" xfId="0" applyFont="1" applyAlignment="1">
      <alignment/>
    </xf>
    <xf numFmtId="0" fontId="29" fillId="0" borderId="0" xfId="0" applyFont="1" applyAlignment="1">
      <alignment/>
    </xf>
    <xf numFmtId="3" fontId="29" fillId="0" borderId="0" xfId="15" applyNumberFormat="1" applyFont="1" applyAlignment="1">
      <alignment/>
    </xf>
    <xf numFmtId="0" fontId="31" fillId="0" borderId="0" xfId="0" applyFont="1" applyAlignment="1">
      <alignment/>
    </xf>
    <xf numFmtId="3" fontId="34" fillId="0" borderId="0" xfId="15" applyNumberFormat="1" applyFont="1" applyAlignment="1">
      <alignment horizontal="right"/>
    </xf>
    <xf numFmtId="0" fontId="35" fillId="0" borderId="0" xfId="0" applyFont="1" applyAlignment="1">
      <alignment horizontal="center" vertical="center" wrapText="1"/>
    </xf>
    <xf numFmtId="0" fontId="35" fillId="0" borderId="14" xfId="0" applyFont="1" applyBorder="1" applyAlignment="1">
      <alignment horizontal="center" vertical="center" wrapText="1"/>
    </xf>
    <xf numFmtId="3" fontId="35" fillId="0" borderId="14" xfId="15" applyNumberFormat="1" applyFont="1" applyBorder="1" applyAlignment="1">
      <alignment horizontal="center" vertical="center" wrapText="1"/>
    </xf>
    <xf numFmtId="0" fontId="30" fillId="0" borderId="0" xfId="0" applyFont="1" applyAlignment="1">
      <alignment horizontal="center" vertical="center" wrapText="1"/>
    </xf>
    <xf numFmtId="3" fontId="35" fillId="0" borderId="0" xfId="15" applyNumberFormat="1" applyFont="1" applyAlignment="1">
      <alignment horizontal="center" vertical="center" wrapText="1"/>
    </xf>
    <xf numFmtId="0" fontId="35" fillId="0" borderId="0" xfId="0" applyFont="1" applyAlignment="1">
      <alignment/>
    </xf>
    <xf numFmtId="3" fontId="35" fillId="0" borderId="0" xfId="15" applyNumberFormat="1" applyFont="1" applyAlignment="1">
      <alignment/>
    </xf>
    <xf numFmtId="0" fontId="30" fillId="0" borderId="0" xfId="0" applyFont="1" applyAlignment="1">
      <alignment/>
    </xf>
    <xf numFmtId="0" fontId="33" fillId="0" borderId="0" xfId="0" applyFont="1" applyAlignment="1">
      <alignment horizontal="justify" wrapText="1"/>
    </xf>
    <xf numFmtId="0" fontId="33" fillId="0" borderId="0" xfId="0" applyFont="1" applyAlignment="1" quotePrefix="1">
      <alignment horizontal="center" vertical="center" wrapText="1"/>
    </xf>
    <xf numFmtId="0" fontId="33" fillId="0" borderId="0" xfId="0" applyFont="1" applyAlignment="1">
      <alignment/>
    </xf>
    <xf numFmtId="3" fontId="33" fillId="0" borderId="0" xfId="15" applyNumberFormat="1" applyFont="1" applyAlignment="1">
      <alignment vertical="center"/>
    </xf>
    <xf numFmtId="0" fontId="36" fillId="0" borderId="0" xfId="0" applyFont="1" applyAlignment="1">
      <alignment/>
    </xf>
    <xf numFmtId="0" fontId="37" fillId="0" borderId="0" xfId="0" applyFont="1" applyAlignment="1">
      <alignment/>
    </xf>
    <xf numFmtId="0" fontId="37" fillId="0" borderId="0" xfId="0" applyFont="1" applyAlignment="1" quotePrefix="1">
      <alignment horizontal="center" vertical="center" wrapText="1"/>
    </xf>
    <xf numFmtId="0" fontId="37" fillId="0" borderId="0" xfId="0" applyFont="1" applyAlignment="1">
      <alignment horizontal="justify" wrapText="1"/>
    </xf>
    <xf numFmtId="3" fontId="37" fillId="0" borderId="0" xfId="15" applyNumberFormat="1" applyFont="1" applyAlignment="1">
      <alignment vertical="center"/>
    </xf>
    <xf numFmtId="165" fontId="29" fillId="0" borderId="0" xfId="15" applyNumberFormat="1" applyFont="1" applyAlignment="1">
      <alignment/>
    </xf>
    <xf numFmtId="0" fontId="37" fillId="0" borderId="0" xfId="0" applyFont="1" applyAlignment="1">
      <alignment/>
    </xf>
    <xf numFmtId="0" fontId="33" fillId="0" borderId="0" xfId="0" applyFont="1" applyAlignment="1">
      <alignment horizontal="center" wrapText="1"/>
    </xf>
    <xf numFmtId="3" fontId="35" fillId="0" borderId="0" xfId="15" applyNumberFormat="1" applyFont="1" applyAlignment="1">
      <alignment vertical="center"/>
    </xf>
    <xf numFmtId="0" fontId="37" fillId="0" borderId="0" xfId="0" applyFont="1" applyAlignment="1">
      <alignment horizontal="center" wrapText="1"/>
    </xf>
    <xf numFmtId="0" fontId="37" fillId="0" borderId="0" xfId="0" applyFont="1" applyAlignment="1">
      <alignment horizontal="center"/>
    </xf>
    <xf numFmtId="0" fontId="37" fillId="0" borderId="32" xfId="0" applyFont="1" applyBorder="1" applyAlignment="1">
      <alignment/>
    </xf>
    <xf numFmtId="0" fontId="37" fillId="0" borderId="32" xfId="0" applyFont="1" applyBorder="1" applyAlignment="1">
      <alignment horizontal="center" wrapText="1"/>
    </xf>
    <xf numFmtId="3" fontId="37" fillId="0" borderId="32" xfId="15" applyNumberFormat="1" applyFont="1" applyBorder="1" applyAlignment="1">
      <alignment vertical="center"/>
    </xf>
    <xf numFmtId="0" fontId="35" fillId="0" borderId="0" xfId="0" applyFont="1" applyAlignment="1">
      <alignment horizontal="center" wrapText="1"/>
    </xf>
    <xf numFmtId="3" fontId="35" fillId="0" borderId="34" xfId="15" applyNumberFormat="1" applyFont="1" applyBorder="1" applyAlignment="1">
      <alignment vertical="center"/>
    </xf>
    <xf numFmtId="3" fontId="37" fillId="0" borderId="0" xfId="15" applyNumberFormat="1" applyFont="1" applyAlignment="1">
      <alignment/>
    </xf>
    <xf numFmtId="0" fontId="35" fillId="0" borderId="0" xfId="0" applyFont="1" applyAlignment="1">
      <alignment horizontal="center"/>
    </xf>
    <xf numFmtId="0" fontId="30" fillId="0" borderId="0" xfId="0" applyFont="1" applyAlignment="1">
      <alignment/>
    </xf>
    <xf numFmtId="0" fontId="29" fillId="0" borderId="32" xfId="0" applyFont="1" applyBorder="1" applyAlignment="1">
      <alignment/>
    </xf>
    <xf numFmtId="3" fontId="29" fillId="0" borderId="32" xfId="15" applyNumberFormat="1" applyFont="1" applyBorder="1" applyAlignment="1">
      <alignment/>
    </xf>
    <xf numFmtId="49" fontId="37" fillId="0" borderId="0" xfId="0" applyNumberFormat="1" applyFont="1" applyAlignment="1">
      <alignment horizontal="center" vertical="center" wrapText="1"/>
    </xf>
    <xf numFmtId="165" fontId="30" fillId="0" borderId="0" xfId="15" applyNumberFormat="1" applyFont="1" applyAlignment="1">
      <alignment horizontal="center" vertical="center" wrapText="1"/>
    </xf>
    <xf numFmtId="165" fontId="30" fillId="0" borderId="0" xfId="15" applyNumberFormat="1" applyFont="1" applyAlignment="1">
      <alignment/>
    </xf>
    <xf numFmtId="165" fontId="36" fillId="0" borderId="0" xfId="15" applyNumberFormat="1" applyFont="1" applyAlignment="1">
      <alignment/>
    </xf>
    <xf numFmtId="165" fontId="30" fillId="0" borderId="0" xfId="15" applyNumberFormat="1" applyFont="1" applyAlignment="1">
      <alignment/>
    </xf>
    <xf numFmtId="0" fontId="31" fillId="0" borderId="0" xfId="0" applyFont="1" applyFill="1" applyBorder="1" applyAlignment="1">
      <alignment/>
    </xf>
    <xf numFmtId="3" fontId="34" fillId="0" borderId="0" xfId="15" applyNumberFormat="1" applyFont="1" applyAlignment="1">
      <alignment vertical="center"/>
    </xf>
    <xf numFmtId="165" fontId="7" fillId="0" borderId="4" xfId="15" applyNumberFormat="1" applyFont="1" applyFill="1" applyBorder="1" applyAlignment="1" applyProtection="1">
      <alignment vertical="center"/>
      <protection/>
    </xf>
    <xf numFmtId="165" fontId="38" fillId="0" borderId="0" xfId="15" applyNumberFormat="1" applyFont="1" applyAlignment="1">
      <alignment vertical="center"/>
    </xf>
    <xf numFmtId="0" fontId="9" fillId="2" borderId="6" xfId="21" applyFont="1" applyFill="1" applyBorder="1" applyAlignment="1" quotePrefix="1">
      <alignment horizontal="center" vertical="center"/>
      <protection/>
    </xf>
    <xf numFmtId="0" fontId="9" fillId="2" borderId="6" xfId="21" applyNumberFormat="1" applyFont="1" applyFill="1" applyBorder="1" applyAlignment="1" applyProtection="1">
      <alignment horizontal="center" vertical="center"/>
      <protection/>
    </xf>
    <xf numFmtId="165" fontId="9" fillId="2" borderId="6" xfId="15" applyNumberFormat="1" applyFont="1" applyFill="1" applyBorder="1" applyAlignment="1" applyProtection="1">
      <alignment vertical="center"/>
      <protection/>
    </xf>
    <xf numFmtId="165" fontId="9" fillId="2" borderId="7" xfId="15" applyNumberFormat="1" applyFont="1" applyFill="1" applyBorder="1" applyAlignment="1" applyProtection="1">
      <alignment vertical="center"/>
      <protection/>
    </xf>
    <xf numFmtId="165" fontId="7" fillId="0" borderId="3" xfId="15" applyNumberFormat="1" applyFont="1" applyFill="1" applyBorder="1" applyAlignment="1" applyProtection="1">
      <alignment vertical="center"/>
      <protection/>
    </xf>
    <xf numFmtId="3" fontId="39" fillId="0" borderId="0" xfId="15" applyNumberFormat="1" applyFont="1" applyAlignment="1">
      <alignment/>
    </xf>
    <xf numFmtId="3" fontId="9" fillId="0" borderId="0" xfId="21" applyNumberFormat="1" applyFont="1" applyFill="1" applyBorder="1" applyAlignment="1" applyProtection="1">
      <alignment vertical="center"/>
      <protection/>
    </xf>
    <xf numFmtId="165" fontId="8" fillId="0" borderId="0" xfId="15" applyNumberFormat="1" applyFont="1" applyFill="1" applyAlignment="1">
      <alignment vertical="center"/>
    </xf>
    <xf numFmtId="165" fontId="20" fillId="0" borderId="0" xfId="15" applyNumberFormat="1" applyFont="1" applyAlignment="1">
      <alignment vertical="center"/>
    </xf>
    <xf numFmtId="0" fontId="35" fillId="0" borderId="0" xfId="0" applyFont="1" applyAlignment="1">
      <alignment/>
    </xf>
    <xf numFmtId="0" fontId="40" fillId="0" borderId="0" xfId="0" applyFont="1" applyAlignment="1">
      <alignment/>
    </xf>
    <xf numFmtId="0" fontId="19" fillId="0" borderId="0" xfId="0" applyFont="1" applyAlignment="1">
      <alignment/>
    </xf>
    <xf numFmtId="0" fontId="45" fillId="0" borderId="0" xfId="0" applyFont="1" applyAlignment="1">
      <alignment/>
    </xf>
    <xf numFmtId="0" fontId="46" fillId="0" borderId="0" xfId="0" applyFont="1" applyAlignment="1">
      <alignment/>
    </xf>
    <xf numFmtId="3" fontId="42" fillId="0" borderId="0" xfId="15" applyNumberFormat="1" applyFont="1" applyAlignment="1">
      <alignment vertical="center"/>
    </xf>
    <xf numFmtId="3" fontId="47" fillId="0" borderId="0" xfId="15" applyNumberFormat="1" applyFont="1" applyAlignment="1">
      <alignment vertical="center"/>
    </xf>
    <xf numFmtId="3" fontId="44" fillId="0" borderId="0" xfId="15" applyNumberFormat="1" applyFont="1" applyAlignment="1">
      <alignment vertical="center"/>
    </xf>
    <xf numFmtId="0" fontId="43" fillId="0" borderId="0" xfId="0" applyFont="1" applyAlignment="1">
      <alignment/>
    </xf>
    <xf numFmtId="0" fontId="43" fillId="0" borderId="32" xfId="0" applyFont="1" applyBorder="1" applyAlignment="1">
      <alignment/>
    </xf>
    <xf numFmtId="165" fontId="44" fillId="0" borderId="0" xfId="0" applyNumberFormat="1" applyFont="1" applyAlignment="1">
      <alignment/>
    </xf>
    <xf numFmtId="0" fontId="49" fillId="0" borderId="0" xfId="0" applyFont="1" applyBorder="1" applyAlignment="1">
      <alignment vertical="center"/>
    </xf>
    <xf numFmtId="165" fontId="50" fillId="0" borderId="0" xfId="15" applyNumberFormat="1" applyFont="1" applyAlignment="1">
      <alignment/>
    </xf>
    <xf numFmtId="165" fontId="31" fillId="0" borderId="0" xfId="15" applyNumberFormat="1" applyFont="1" applyAlignment="1">
      <alignment/>
    </xf>
    <xf numFmtId="165" fontId="19" fillId="0" borderId="0" xfId="15" applyNumberFormat="1" applyFont="1" applyAlignment="1">
      <alignment/>
    </xf>
    <xf numFmtId="165" fontId="29" fillId="0" borderId="0" xfId="15" applyNumberFormat="1" applyFont="1" applyBorder="1" applyAlignment="1">
      <alignment/>
    </xf>
    <xf numFmtId="0" fontId="29" fillId="0" borderId="0" xfId="0" applyFont="1" applyBorder="1" applyAlignment="1">
      <alignment/>
    </xf>
    <xf numFmtId="165" fontId="30" fillId="0" borderId="0" xfId="15" applyNumberFormat="1" applyFont="1" applyBorder="1" applyAlignment="1">
      <alignment horizontal="center" vertical="center" wrapText="1"/>
    </xf>
    <xf numFmtId="0" fontId="30" fillId="0" borderId="0" xfId="0" applyFont="1" applyBorder="1" applyAlignment="1">
      <alignment horizontal="center" vertical="center" wrapText="1"/>
    </xf>
    <xf numFmtId="165" fontId="30" fillId="0" borderId="0" xfId="15" applyNumberFormat="1" applyFont="1" applyBorder="1" applyAlignment="1">
      <alignment/>
    </xf>
    <xf numFmtId="0" fontId="30" fillId="0" borderId="0" xfId="0" applyFont="1" applyBorder="1" applyAlignment="1">
      <alignment/>
    </xf>
    <xf numFmtId="165" fontId="29" fillId="0" borderId="0" xfId="0" applyNumberFormat="1" applyFont="1" applyBorder="1" applyAlignment="1">
      <alignment/>
    </xf>
    <xf numFmtId="3" fontId="33" fillId="0" borderId="0" xfId="15" applyNumberFormat="1" applyFont="1" applyBorder="1" applyAlignment="1">
      <alignment vertical="center"/>
    </xf>
    <xf numFmtId="3" fontId="35" fillId="0" borderId="0" xfId="15" applyNumberFormat="1" applyFont="1" applyBorder="1" applyAlignment="1">
      <alignment vertical="center"/>
    </xf>
    <xf numFmtId="165" fontId="8" fillId="0" borderId="0" xfId="15" applyNumberFormat="1" applyFont="1" applyAlignment="1">
      <alignment horizontal="justify" vertical="center" wrapText="1"/>
    </xf>
    <xf numFmtId="0" fontId="9" fillId="0" borderId="31" xfId="21" applyNumberFormat="1" applyFont="1" applyFill="1" applyBorder="1" applyAlignment="1" applyProtection="1">
      <alignment horizontal="center" vertical="center"/>
      <protection/>
    </xf>
    <xf numFmtId="165" fontId="8" fillId="0" borderId="12" xfId="15" applyNumberFormat="1" applyFont="1" applyFill="1" applyBorder="1" applyAlignment="1" applyProtection="1">
      <alignment vertical="center"/>
      <protection/>
    </xf>
    <xf numFmtId="10" fontId="9" fillId="0" borderId="31" xfId="22" applyNumberFormat="1" applyFont="1" applyFill="1" applyBorder="1" applyAlignment="1" applyProtection="1">
      <alignment vertical="center"/>
      <protection/>
    </xf>
    <xf numFmtId="9" fontId="6" fillId="0" borderId="0" xfId="22" applyFont="1" applyFill="1" applyBorder="1" applyAlignment="1" applyProtection="1">
      <alignment vertical="center"/>
      <protection/>
    </xf>
    <xf numFmtId="10" fontId="8" fillId="0" borderId="0" xfId="22" applyNumberFormat="1" applyFont="1" applyFill="1" applyBorder="1" applyAlignment="1" applyProtection="1">
      <alignment vertical="center"/>
      <protection/>
    </xf>
    <xf numFmtId="0" fontId="8" fillId="0" borderId="0" xfId="0" applyFont="1" applyAlignment="1" quotePrefix="1">
      <alignment horizontal="center" vertical="center"/>
    </xf>
    <xf numFmtId="0" fontId="51" fillId="0" borderId="0" xfId="0" applyFont="1" applyAlignment="1">
      <alignment vertical="center"/>
    </xf>
    <xf numFmtId="0" fontId="53" fillId="0" borderId="0" xfId="0" applyFont="1" applyAlignment="1">
      <alignment vertical="center"/>
    </xf>
    <xf numFmtId="0" fontId="54" fillId="0" borderId="0" xfId="0" applyFont="1" applyAlignment="1">
      <alignment horizontal="center" vertical="center"/>
    </xf>
    <xf numFmtId="0" fontId="55" fillId="0" borderId="0" xfId="0" applyFont="1" applyAlignment="1">
      <alignment vertical="center"/>
    </xf>
    <xf numFmtId="0" fontId="54" fillId="0" borderId="0" xfId="0" applyFont="1" applyAlignment="1">
      <alignment vertical="center"/>
    </xf>
    <xf numFmtId="165" fontId="55" fillId="0" borderId="0" xfId="15" applyNumberFormat="1" applyFont="1" applyAlignment="1">
      <alignment vertical="center"/>
    </xf>
    <xf numFmtId="165" fontId="49" fillId="0" borderId="0" xfId="15" applyNumberFormat="1" applyFont="1" applyAlignment="1">
      <alignment vertical="center"/>
    </xf>
    <xf numFmtId="0" fontId="54" fillId="0" borderId="35" xfId="0" applyFont="1" applyBorder="1" applyAlignment="1">
      <alignment vertical="center"/>
    </xf>
    <xf numFmtId="0" fontId="54" fillId="0" borderId="36" xfId="0" applyFont="1" applyBorder="1" applyAlignment="1">
      <alignment horizontal="center" vertical="center"/>
    </xf>
    <xf numFmtId="165" fontId="54" fillId="0" borderId="37" xfId="15" applyNumberFormat="1" applyFont="1" applyBorder="1" applyAlignment="1">
      <alignment horizontal="center" vertical="center"/>
    </xf>
    <xf numFmtId="165" fontId="54" fillId="0" borderId="7" xfId="15" applyNumberFormat="1" applyFont="1" applyBorder="1" applyAlignment="1">
      <alignment horizontal="center" vertical="center"/>
    </xf>
    <xf numFmtId="0" fontId="54" fillId="0" borderId="17" xfId="0" applyFont="1" applyBorder="1" applyAlignment="1">
      <alignment horizontal="center" vertical="center"/>
    </xf>
    <xf numFmtId="0" fontId="54" fillId="0" borderId="4" xfId="0" applyFont="1" applyBorder="1" applyAlignment="1">
      <alignment vertical="center"/>
    </xf>
    <xf numFmtId="165" fontId="54" fillId="0" borderId="32" xfId="15" applyNumberFormat="1" applyFont="1" applyBorder="1" applyAlignment="1">
      <alignment vertical="center"/>
    </xf>
    <xf numFmtId="165" fontId="54" fillId="0" borderId="10" xfId="15" applyNumberFormat="1" applyFont="1" applyBorder="1" applyAlignment="1">
      <alignment vertical="center"/>
    </xf>
    <xf numFmtId="165" fontId="54" fillId="0" borderId="11" xfId="15" applyNumberFormat="1" applyFont="1" applyBorder="1" applyAlignment="1">
      <alignment horizontal="center" vertical="center" wrapText="1"/>
    </xf>
    <xf numFmtId="165" fontId="56" fillId="0" borderId="38" xfId="15" applyNumberFormat="1" applyFont="1" applyBorder="1" applyAlignment="1">
      <alignment vertical="center"/>
    </xf>
    <xf numFmtId="0" fontId="56" fillId="0" borderId="0" xfId="0" applyFont="1" applyAlignment="1">
      <alignment vertical="center"/>
    </xf>
    <xf numFmtId="0" fontId="54" fillId="0" borderId="13" xfId="0" applyFont="1" applyBorder="1" applyAlignment="1">
      <alignment horizontal="center" vertical="center"/>
    </xf>
    <xf numFmtId="0" fontId="54" fillId="0" borderId="5" xfId="0" applyFont="1" applyBorder="1" applyAlignment="1">
      <alignment vertical="center"/>
    </xf>
    <xf numFmtId="165" fontId="54" fillId="0" borderId="14" xfId="15" applyNumberFormat="1" applyFont="1" applyBorder="1" applyAlignment="1">
      <alignment vertical="center"/>
    </xf>
    <xf numFmtId="165" fontId="54" fillId="0" borderId="15" xfId="15" applyNumberFormat="1" applyFont="1" applyBorder="1" applyAlignment="1">
      <alignment vertical="center"/>
    </xf>
    <xf numFmtId="165" fontId="54" fillId="0" borderId="1" xfId="15" applyNumberFormat="1" applyFont="1" applyBorder="1" applyAlignment="1">
      <alignment horizontal="center" vertical="center" wrapText="1"/>
    </xf>
    <xf numFmtId="165" fontId="54" fillId="0" borderId="16" xfId="15" applyNumberFormat="1" applyFont="1" applyBorder="1" applyAlignment="1">
      <alignment vertical="center"/>
    </xf>
    <xf numFmtId="0" fontId="49" fillId="0" borderId="13" xfId="0" applyFont="1" applyBorder="1" applyAlignment="1">
      <alignment horizontal="center" vertical="center"/>
    </xf>
    <xf numFmtId="0" fontId="49" fillId="0" borderId="5" xfId="0" applyFont="1" applyBorder="1" applyAlignment="1">
      <alignment vertical="center"/>
    </xf>
    <xf numFmtId="165" fontId="49" fillId="0" borderId="14" xfId="15" applyNumberFormat="1" applyFont="1" applyBorder="1" applyAlignment="1">
      <alignment vertical="center"/>
    </xf>
    <xf numFmtId="165" fontId="49" fillId="0" borderId="15" xfId="15" applyNumberFormat="1" applyFont="1" applyBorder="1" applyAlignment="1">
      <alignment vertical="center"/>
    </xf>
    <xf numFmtId="165" fontId="49" fillId="0" borderId="1" xfId="15" applyNumberFormat="1" applyFont="1" applyBorder="1" applyAlignment="1">
      <alignment horizontal="center" vertical="center" wrapText="1"/>
    </xf>
    <xf numFmtId="165" fontId="49" fillId="0" borderId="16" xfId="15" applyNumberFormat="1" applyFont="1" applyBorder="1" applyAlignment="1">
      <alignment vertical="center"/>
    </xf>
    <xf numFmtId="0" fontId="49" fillId="0" borderId="0" xfId="0" applyFont="1" applyAlignment="1">
      <alignment vertical="center"/>
    </xf>
    <xf numFmtId="0" fontId="49" fillId="0" borderId="5" xfId="0" applyFont="1" applyBorder="1" applyAlignment="1" quotePrefix="1">
      <alignment vertical="center"/>
    </xf>
    <xf numFmtId="165" fontId="56" fillId="0" borderId="14" xfId="15" applyNumberFormat="1" applyFont="1" applyBorder="1" applyAlignment="1">
      <alignment vertical="center"/>
    </xf>
    <xf numFmtId="165" fontId="56" fillId="0" borderId="15" xfId="15" applyNumberFormat="1" applyFont="1" applyBorder="1" applyAlignment="1">
      <alignment vertical="center"/>
    </xf>
    <xf numFmtId="165" fontId="56" fillId="0" borderId="1" xfId="15" applyNumberFormat="1" applyFont="1" applyBorder="1" applyAlignment="1">
      <alignment horizontal="center" vertical="center" wrapText="1"/>
    </xf>
    <xf numFmtId="165" fontId="56" fillId="0" borderId="16" xfId="15" applyNumberFormat="1" applyFont="1" applyBorder="1" applyAlignment="1">
      <alignment vertical="center"/>
    </xf>
    <xf numFmtId="0" fontId="49" fillId="0" borderId="39" xfId="0" applyFont="1" applyBorder="1" applyAlignment="1">
      <alignment horizontal="center" vertical="center"/>
    </xf>
    <xf numFmtId="0" fontId="8" fillId="0" borderId="5" xfId="21" applyFont="1" applyBorder="1" applyAlignment="1" quotePrefix="1">
      <alignment vertical="center"/>
      <protection/>
    </xf>
    <xf numFmtId="0" fontId="49" fillId="0" borderId="13" xfId="0" applyFont="1" applyBorder="1" applyAlignment="1" quotePrefix="1">
      <alignment horizontal="center" vertical="center"/>
    </xf>
    <xf numFmtId="165" fontId="57" fillId="0" borderId="14" xfId="15" applyNumberFormat="1" applyFont="1" applyBorder="1" applyAlignment="1">
      <alignment vertical="center"/>
    </xf>
    <xf numFmtId="165" fontId="57" fillId="0" borderId="15" xfId="15" applyNumberFormat="1" applyFont="1" applyBorder="1" applyAlignment="1">
      <alignment vertical="center"/>
    </xf>
    <xf numFmtId="0" fontId="49" fillId="0" borderId="39" xfId="0" applyFont="1" applyBorder="1" applyAlignment="1" quotePrefix="1">
      <alignment horizontal="center" vertical="center"/>
    </xf>
    <xf numFmtId="165" fontId="38" fillId="0" borderId="1" xfId="15" applyNumberFormat="1" applyFont="1" applyBorder="1" applyAlignment="1">
      <alignment horizontal="center" vertical="center" wrapText="1"/>
    </xf>
    <xf numFmtId="165" fontId="55" fillId="0" borderId="16" xfId="15" applyNumberFormat="1" applyFont="1" applyBorder="1" applyAlignment="1">
      <alignment vertical="center"/>
    </xf>
    <xf numFmtId="0" fontId="55" fillId="0" borderId="13" xfId="0" applyFont="1" applyBorder="1" applyAlignment="1">
      <alignment horizontal="center" vertical="center"/>
    </xf>
    <xf numFmtId="165" fontId="55" fillId="0" borderId="14" xfId="15" applyNumberFormat="1" applyFont="1" applyBorder="1" applyAlignment="1">
      <alignment vertical="center"/>
    </xf>
    <xf numFmtId="165" fontId="55" fillId="0" borderId="15" xfId="15" applyNumberFormat="1" applyFont="1" applyBorder="1" applyAlignment="1">
      <alignment vertical="center"/>
    </xf>
    <xf numFmtId="0" fontId="49" fillId="0" borderId="18" xfId="0" applyFont="1" applyBorder="1" applyAlignment="1">
      <alignment horizontal="center" vertical="center"/>
    </xf>
    <xf numFmtId="165" fontId="49" fillId="0" borderId="19" xfId="15" applyNumberFormat="1" applyFont="1" applyBorder="1" applyAlignment="1">
      <alignment vertical="center"/>
    </xf>
    <xf numFmtId="165" fontId="49" fillId="0" borderId="20" xfId="15" applyNumberFormat="1" applyFont="1" applyBorder="1" applyAlignment="1">
      <alignment vertical="center"/>
    </xf>
    <xf numFmtId="165" fontId="54" fillId="0" borderId="6" xfId="15" applyNumberFormat="1" applyFont="1" applyBorder="1" applyAlignment="1">
      <alignment horizontal="center" vertical="center" wrapText="1"/>
    </xf>
    <xf numFmtId="165" fontId="54" fillId="0" borderId="7" xfId="15" applyNumberFormat="1" applyFont="1" applyBorder="1" applyAlignment="1">
      <alignment vertical="center"/>
    </xf>
    <xf numFmtId="0" fontId="54" fillId="0" borderId="0" xfId="0" applyFont="1" applyBorder="1" applyAlignment="1">
      <alignment horizontal="center" vertical="center"/>
    </xf>
    <xf numFmtId="165" fontId="54" fillId="0" borderId="0" xfId="15" applyNumberFormat="1" applyFont="1" applyBorder="1" applyAlignment="1">
      <alignment horizontal="center" vertical="center" wrapText="1"/>
    </xf>
    <xf numFmtId="165" fontId="54" fillId="0" borderId="0" xfId="15" applyNumberFormat="1" applyFont="1" applyBorder="1" applyAlignment="1">
      <alignment vertical="center"/>
    </xf>
    <xf numFmtId="165" fontId="55" fillId="0" borderId="0" xfId="15" applyNumberFormat="1" applyFont="1" applyAlignment="1">
      <alignment vertical="center" wrapText="1"/>
    </xf>
    <xf numFmtId="0" fontId="9" fillId="0" borderId="18" xfId="21" applyFont="1" applyBorder="1" applyAlignment="1">
      <alignment vertical="center"/>
      <protection/>
    </xf>
    <xf numFmtId="165" fontId="40" fillId="0" borderId="14" xfId="15" applyNumberFormat="1" applyFont="1" applyBorder="1" applyAlignment="1">
      <alignment vertical="center"/>
    </xf>
    <xf numFmtId="165" fontId="54" fillId="0" borderId="5" xfId="15" applyNumberFormat="1" applyFont="1" applyBorder="1" applyAlignment="1">
      <alignment horizontal="center" vertical="center" wrapText="1"/>
    </xf>
    <xf numFmtId="0" fontId="56" fillId="0" borderId="13" xfId="0" applyFont="1" applyBorder="1" applyAlignment="1">
      <alignment horizontal="center" vertical="center"/>
    </xf>
    <xf numFmtId="165" fontId="55" fillId="0" borderId="1" xfId="15" applyNumberFormat="1" applyFont="1" applyBorder="1" applyAlignment="1">
      <alignment horizontal="center" vertical="center" wrapText="1"/>
    </xf>
    <xf numFmtId="0" fontId="54" fillId="0" borderId="13" xfId="0" applyFont="1" applyBorder="1" applyAlignment="1" quotePrefix="1">
      <alignment horizontal="center" vertical="center"/>
    </xf>
    <xf numFmtId="165" fontId="54" fillId="0" borderId="0" xfId="0" applyNumberFormat="1" applyFont="1" applyAlignment="1">
      <alignment vertical="center"/>
    </xf>
    <xf numFmtId="0" fontId="55" fillId="0" borderId="13" xfId="0" applyFont="1" applyBorder="1" applyAlignment="1" quotePrefix="1">
      <alignment horizontal="center" vertical="center"/>
    </xf>
    <xf numFmtId="0" fontId="55" fillId="0" borderId="5" xfId="0" applyFont="1" applyBorder="1" applyAlignment="1" quotePrefix="1">
      <alignment vertical="center"/>
    </xf>
    <xf numFmtId="165" fontId="55" fillId="0" borderId="0" xfId="0" applyNumberFormat="1" applyFont="1" applyAlignment="1">
      <alignment vertical="center"/>
    </xf>
    <xf numFmtId="165" fontId="8" fillId="0" borderId="15" xfId="15" applyNumberFormat="1" applyFont="1" applyBorder="1" applyAlignment="1">
      <alignment vertical="center" wrapText="1"/>
    </xf>
    <xf numFmtId="165" fontId="8" fillId="0" borderId="1" xfId="15" applyNumberFormat="1" applyFont="1" applyBorder="1" applyAlignment="1">
      <alignment vertical="center" wrapText="1"/>
    </xf>
    <xf numFmtId="0" fontId="55" fillId="0" borderId="5" xfId="0" applyFont="1" applyBorder="1" applyAlignment="1">
      <alignment vertical="center"/>
    </xf>
    <xf numFmtId="165" fontId="55" fillId="0" borderId="16" xfId="15" applyNumberFormat="1" applyFont="1" applyBorder="1" applyAlignment="1">
      <alignment horizontal="center" vertical="center"/>
    </xf>
    <xf numFmtId="165" fontId="55" fillId="0" borderId="2" xfId="15" applyNumberFormat="1" applyFont="1" applyBorder="1" applyAlignment="1">
      <alignment horizontal="center" vertical="center" wrapText="1"/>
    </xf>
    <xf numFmtId="165" fontId="55" fillId="0" borderId="31" xfId="15" applyNumberFormat="1" applyFont="1" applyBorder="1" applyAlignment="1">
      <alignment vertical="center"/>
    </xf>
    <xf numFmtId="165" fontId="55" fillId="0" borderId="0" xfId="15" applyNumberFormat="1" applyFont="1" applyBorder="1" applyAlignment="1">
      <alignment vertical="center"/>
    </xf>
    <xf numFmtId="0" fontId="55" fillId="0" borderId="17" xfId="0" applyFont="1" applyBorder="1" applyAlignment="1">
      <alignment horizontal="center" vertical="center"/>
    </xf>
    <xf numFmtId="0" fontId="55" fillId="0" borderId="4" xfId="0" applyFont="1" applyBorder="1" applyAlignment="1">
      <alignment vertical="center"/>
    </xf>
    <xf numFmtId="165" fontId="55" fillId="0" borderId="32" xfId="15" applyNumberFormat="1" applyFont="1" applyBorder="1" applyAlignment="1">
      <alignment vertical="center"/>
    </xf>
    <xf numFmtId="165" fontId="55" fillId="0" borderId="3" xfId="15" applyNumberFormat="1" applyFont="1" applyBorder="1" applyAlignment="1">
      <alignment horizontal="center" vertical="center" wrapText="1"/>
    </xf>
    <xf numFmtId="165" fontId="49" fillId="0" borderId="12" xfId="15" applyNumberFormat="1" applyFont="1" applyBorder="1" applyAlignment="1">
      <alignment vertical="center"/>
    </xf>
    <xf numFmtId="0" fontId="49" fillId="0" borderId="4" xfId="0" applyFont="1" applyBorder="1" applyAlignment="1">
      <alignment vertical="center"/>
    </xf>
    <xf numFmtId="165" fontId="49" fillId="0" borderId="32" xfId="15" applyNumberFormat="1" applyFont="1" applyBorder="1" applyAlignment="1">
      <alignment vertical="center"/>
    </xf>
    <xf numFmtId="0" fontId="49" fillId="0" borderId="4" xfId="0" applyFont="1" applyBorder="1" applyAlignment="1" quotePrefix="1">
      <alignment vertical="center"/>
    </xf>
    <xf numFmtId="165" fontId="49" fillId="0" borderId="12" xfId="15" applyNumberFormat="1" applyFont="1" applyBorder="1" applyAlignment="1">
      <alignment horizontal="center" vertical="center"/>
    </xf>
    <xf numFmtId="0" fontId="55" fillId="0" borderId="39" xfId="0" applyFont="1" applyBorder="1" applyAlignment="1">
      <alignment horizontal="center" vertical="center"/>
    </xf>
    <xf numFmtId="173" fontId="55" fillId="0" borderId="1" xfId="22" applyNumberFormat="1" applyFont="1" applyBorder="1" applyAlignment="1">
      <alignment horizontal="center" vertical="center" wrapText="1"/>
    </xf>
    <xf numFmtId="0" fontId="55" fillId="0" borderId="40" xfId="0" applyFont="1" applyBorder="1" applyAlignment="1">
      <alignment horizontal="center" vertical="center"/>
    </xf>
    <xf numFmtId="0" fontId="55" fillId="0" borderId="41" xfId="0" applyFont="1" applyBorder="1" applyAlignment="1">
      <alignment vertical="center"/>
    </xf>
    <xf numFmtId="165" fontId="55" fillId="0" borderId="29" xfId="15" applyNumberFormat="1" applyFont="1" applyBorder="1" applyAlignment="1">
      <alignment vertical="center"/>
    </xf>
    <xf numFmtId="165" fontId="55" fillId="0" borderId="30" xfId="15" applyNumberFormat="1" applyFont="1" applyBorder="1" applyAlignment="1">
      <alignment vertical="center"/>
    </xf>
    <xf numFmtId="165" fontId="49" fillId="0" borderId="31" xfId="15" applyNumberFormat="1" applyFont="1" applyBorder="1" applyAlignment="1">
      <alignment vertical="center"/>
    </xf>
    <xf numFmtId="0" fontId="55" fillId="0" borderId="0" xfId="0" applyFont="1" applyBorder="1" applyAlignment="1">
      <alignment horizontal="center" vertical="center"/>
    </xf>
    <xf numFmtId="0" fontId="55" fillId="0" borderId="0" xfId="0" applyFont="1" applyBorder="1" applyAlignment="1">
      <alignment vertical="center"/>
    </xf>
    <xf numFmtId="165" fontId="55" fillId="0" borderId="0" xfId="15" applyNumberFormat="1" applyFont="1" applyBorder="1" applyAlignment="1">
      <alignment horizontal="center" vertical="center" wrapText="1"/>
    </xf>
    <xf numFmtId="165" fontId="49" fillId="0" borderId="0" xfId="15" applyNumberFormat="1" applyFont="1" applyBorder="1" applyAlignment="1">
      <alignment vertical="center"/>
    </xf>
    <xf numFmtId="165" fontId="54" fillId="0" borderId="6" xfId="15" applyNumberFormat="1" applyFont="1" applyBorder="1" applyAlignment="1">
      <alignment horizontal="center"/>
    </xf>
    <xf numFmtId="165" fontId="54" fillId="0" borderId="42" xfId="15" applyNumberFormat="1" applyFont="1" applyBorder="1" applyAlignment="1">
      <alignment horizontal="center" vertical="center"/>
    </xf>
    <xf numFmtId="165" fontId="54" fillId="0" borderId="11" xfId="15" applyNumberFormat="1" applyFont="1" applyBorder="1" applyAlignment="1">
      <alignment/>
    </xf>
    <xf numFmtId="165" fontId="55" fillId="0" borderId="1" xfId="15" applyNumberFormat="1" applyFont="1" applyBorder="1" applyAlignment="1">
      <alignment/>
    </xf>
    <xf numFmtId="165" fontId="49" fillId="0" borderId="1" xfId="15" applyNumberFormat="1" applyFont="1" applyBorder="1" applyAlignment="1">
      <alignment horizontal="center"/>
    </xf>
    <xf numFmtId="43" fontId="49" fillId="0" borderId="1" xfId="15" applyNumberFormat="1" applyFont="1" applyBorder="1" applyAlignment="1">
      <alignment/>
    </xf>
    <xf numFmtId="43" fontId="49" fillId="0" borderId="16" xfId="15" applyFont="1" applyBorder="1" applyAlignment="1">
      <alignment vertical="center"/>
    </xf>
    <xf numFmtId="10" fontId="49" fillId="0" borderId="16" xfId="22" applyNumberFormat="1" applyFont="1" applyBorder="1" applyAlignment="1">
      <alignment vertical="center"/>
    </xf>
    <xf numFmtId="165" fontId="54" fillId="0" borderId="1" xfId="15" applyNumberFormat="1" applyFont="1" applyBorder="1" applyAlignment="1">
      <alignment/>
    </xf>
    <xf numFmtId="165" fontId="55" fillId="0" borderId="1" xfId="15" applyNumberFormat="1" applyFont="1" applyBorder="1" applyAlignment="1">
      <alignment horizontal="center"/>
    </xf>
    <xf numFmtId="43" fontId="55" fillId="0" borderId="1" xfId="15" applyNumberFormat="1" applyFont="1" applyBorder="1" applyAlignment="1">
      <alignment/>
    </xf>
    <xf numFmtId="165" fontId="54" fillId="0" borderId="1" xfId="15" applyNumberFormat="1" applyFont="1" applyBorder="1" applyAlignment="1">
      <alignment horizontal="center"/>
    </xf>
    <xf numFmtId="10" fontId="55" fillId="0" borderId="1" xfId="22" applyNumberFormat="1" applyFont="1" applyBorder="1" applyAlignment="1">
      <alignment/>
    </xf>
    <xf numFmtId="0" fontId="55" fillId="0" borderId="0" xfId="0" applyFont="1" applyAlignment="1" quotePrefix="1">
      <alignment vertical="center"/>
    </xf>
    <xf numFmtId="165" fontId="9" fillId="0" borderId="38" xfId="15" applyNumberFormat="1" applyFont="1" applyFill="1" applyBorder="1" applyAlignment="1" applyProtection="1">
      <alignment vertical="center"/>
      <protection/>
    </xf>
    <xf numFmtId="0" fontId="9" fillId="0" borderId="43" xfId="21" applyFont="1" applyBorder="1" applyAlignment="1">
      <alignment horizontal="center" vertical="center"/>
      <protection/>
    </xf>
    <xf numFmtId="0" fontId="54" fillId="0" borderId="6" xfId="0" applyFont="1" applyBorder="1" applyAlignment="1">
      <alignment horizontal="center" vertical="center"/>
    </xf>
    <xf numFmtId="0" fontId="9" fillId="2" borderId="44" xfId="21" applyFont="1" applyFill="1" applyBorder="1" applyAlignment="1">
      <alignment horizontal="center" vertical="center"/>
      <protection/>
    </xf>
    <xf numFmtId="0" fontId="9" fillId="2" borderId="43" xfId="21" applyFont="1" applyFill="1" applyBorder="1" applyAlignment="1">
      <alignment horizontal="center" vertical="center"/>
      <protection/>
    </xf>
    <xf numFmtId="0" fontId="9" fillId="2" borderId="36" xfId="21" applyFont="1" applyFill="1" applyBorder="1" applyAlignment="1">
      <alignment horizontal="center" vertical="center"/>
      <protection/>
    </xf>
    <xf numFmtId="165" fontId="10" fillId="0" borderId="45" xfId="15" applyNumberFormat="1" applyFont="1" applyBorder="1" applyAlignment="1">
      <alignment horizontal="right" vertical="center"/>
    </xf>
    <xf numFmtId="0" fontId="9" fillId="0" borderId="44" xfId="21" applyFont="1" applyBorder="1" applyAlignment="1">
      <alignment horizontal="center" vertical="center"/>
      <protection/>
    </xf>
    <xf numFmtId="0" fontId="54" fillId="0" borderId="44" xfId="0" applyFont="1" applyBorder="1" applyAlignment="1">
      <alignment horizontal="center" vertical="center"/>
    </xf>
    <xf numFmtId="165" fontId="55" fillId="0" borderId="0" xfId="15" applyNumberFormat="1" applyFont="1" applyAlignment="1">
      <alignment horizontal="center" vertical="center"/>
    </xf>
    <xf numFmtId="165" fontId="54" fillId="0" borderId="0" xfId="15" applyNumberFormat="1" applyFont="1" applyAlignment="1">
      <alignment horizontal="center" vertical="center"/>
    </xf>
    <xf numFmtId="0" fontId="24" fillId="0" borderId="0" xfId="0" applyFont="1" applyAlignment="1">
      <alignment horizontal="center"/>
    </xf>
    <xf numFmtId="0" fontId="22" fillId="0" borderId="0" xfId="0" applyFont="1" applyAlignment="1">
      <alignment horizontal="center"/>
    </xf>
    <xf numFmtId="0" fontId="27" fillId="0" borderId="0" xfId="0" applyFont="1" applyAlignment="1">
      <alignment horizontal="center"/>
    </xf>
    <xf numFmtId="0" fontId="26" fillId="0" borderId="0" xfId="0" applyFont="1" applyAlignment="1">
      <alignment horizontal="center"/>
    </xf>
    <xf numFmtId="0" fontId="25" fillId="0" borderId="0" xfId="0" applyFont="1" applyAlignment="1">
      <alignment horizontal="center"/>
    </xf>
    <xf numFmtId="0" fontId="8" fillId="0" borderId="0" xfId="0" applyFont="1" applyAlignment="1" quotePrefix="1">
      <alignment horizontal="center"/>
    </xf>
    <xf numFmtId="0" fontId="9" fillId="0" borderId="0" xfId="0" applyFont="1" applyAlignment="1">
      <alignment horizontal="center" vertical="center"/>
    </xf>
    <xf numFmtId="165" fontId="9" fillId="0" borderId="0" xfId="15" applyNumberFormat="1" applyFont="1" applyAlignment="1">
      <alignment horizontal="center" vertical="center"/>
    </xf>
    <xf numFmtId="0" fontId="8" fillId="0" borderId="0" xfId="0" applyFont="1" applyAlignment="1" quotePrefix="1">
      <alignment horizontal="center" vertical="center"/>
    </xf>
    <xf numFmtId="165" fontId="8" fillId="0" borderId="0" xfId="15" applyNumberFormat="1" applyFont="1" applyAlignment="1" quotePrefix="1">
      <alignment horizontal="center" vertical="center"/>
    </xf>
    <xf numFmtId="0" fontId="24" fillId="0" borderId="0" xfId="0" applyFont="1" applyAlignment="1">
      <alignment horizontal="center" vertical="center"/>
    </xf>
    <xf numFmtId="0" fontId="52" fillId="0" borderId="0" xfId="0" applyFont="1" applyAlignment="1">
      <alignment horizontal="center" vertical="center"/>
    </xf>
    <xf numFmtId="0" fontId="55" fillId="0" borderId="0" xfId="0" applyFont="1" applyAlignment="1" quotePrefix="1">
      <alignment horizontal="justify" vertical="justify"/>
    </xf>
    <xf numFmtId="0" fontId="55" fillId="0" borderId="0" xfId="0" applyFont="1" applyAlignment="1">
      <alignment horizontal="left" vertical="justify"/>
    </xf>
    <xf numFmtId="0" fontId="55" fillId="0" borderId="0" xfId="0" applyFont="1" applyAlignment="1" quotePrefix="1">
      <alignment horizontal="left" vertical="justify"/>
    </xf>
    <xf numFmtId="0" fontId="54" fillId="0" borderId="0" xfId="0" applyFont="1" applyAlignment="1">
      <alignment horizontal="left" vertical="justify"/>
    </xf>
    <xf numFmtId="0" fontId="54" fillId="0" borderId="0" xfId="0" applyFont="1" applyAlignment="1" quotePrefix="1">
      <alignment horizontal="left" vertical="justify"/>
    </xf>
    <xf numFmtId="0" fontId="54" fillId="0" borderId="37" xfId="0" applyFont="1" applyBorder="1" applyAlignment="1">
      <alignment horizontal="center" vertical="center"/>
    </xf>
    <xf numFmtId="0" fontId="54" fillId="0" borderId="43" xfId="0" applyFont="1" applyBorder="1" applyAlignment="1">
      <alignment horizontal="center" vertical="center"/>
    </xf>
    <xf numFmtId="0" fontId="54" fillId="0" borderId="36" xfId="0" applyFont="1" applyBorder="1" applyAlignment="1">
      <alignment horizontal="center" vertical="center"/>
    </xf>
    <xf numFmtId="0" fontId="9" fillId="0" borderId="36" xfId="21" applyFont="1" applyBorder="1" applyAlignment="1">
      <alignment horizontal="center" vertical="center"/>
      <protection/>
    </xf>
    <xf numFmtId="165" fontId="19" fillId="0" borderId="0" xfId="15" applyNumberFormat="1" applyFont="1" applyFill="1" applyBorder="1" applyAlignment="1" applyProtection="1">
      <alignment horizontal="center" vertical="center"/>
      <protection/>
    </xf>
    <xf numFmtId="165" fontId="20" fillId="0" borderId="0" xfId="15" applyNumberFormat="1" applyFont="1" applyFill="1" applyBorder="1" applyAlignment="1" applyProtection="1">
      <alignment horizontal="center" vertical="center"/>
      <protection/>
    </xf>
    <xf numFmtId="0" fontId="14" fillId="0" borderId="0" xfId="21" applyFont="1" applyAlignment="1">
      <alignment horizontal="center" vertical="center"/>
      <protection/>
    </xf>
    <xf numFmtId="165" fontId="11" fillId="0" borderId="0" xfId="15" applyNumberFormat="1" applyFont="1" applyFill="1" applyBorder="1" applyAlignment="1" applyProtection="1">
      <alignment horizontal="center" vertical="center"/>
      <protection/>
    </xf>
    <xf numFmtId="165" fontId="8" fillId="0" borderId="0" xfId="15" applyNumberFormat="1" applyFont="1" applyFill="1" applyBorder="1" applyAlignment="1" applyProtection="1">
      <alignment horizontal="center" vertical="center"/>
      <protection/>
    </xf>
    <xf numFmtId="0" fontId="9" fillId="0" borderId="0" xfId="21" applyNumberFormat="1" applyFont="1" applyFill="1" applyBorder="1" applyAlignment="1" applyProtection="1">
      <alignment horizontal="center" vertical="center"/>
      <protection/>
    </xf>
    <xf numFmtId="0" fontId="8" fillId="0" borderId="0" xfId="21" applyNumberFormat="1" applyFont="1" applyFill="1" applyBorder="1" applyAlignment="1" applyProtection="1">
      <alignment horizontal="center" vertical="center"/>
      <protection/>
    </xf>
    <xf numFmtId="0" fontId="11" fillId="0" borderId="0" xfId="21" applyNumberFormat="1" applyFont="1" applyFill="1" applyBorder="1" applyAlignment="1" applyProtection="1">
      <alignment horizontal="center" vertical="center"/>
      <protection/>
    </xf>
    <xf numFmtId="165" fontId="9" fillId="0" borderId="0" xfId="15" applyNumberFormat="1" applyFont="1" applyFill="1" applyBorder="1" applyAlignment="1" applyProtection="1">
      <alignment horizontal="center" vertical="center"/>
      <protection/>
    </xf>
    <xf numFmtId="165" fontId="10" fillId="0" borderId="0" xfId="15" applyNumberFormat="1" applyFont="1" applyFill="1" applyBorder="1" applyAlignment="1" applyProtection="1">
      <alignment horizontal="center" vertical="center"/>
      <protection/>
    </xf>
    <xf numFmtId="0" fontId="14" fillId="0" borderId="0" xfId="21" applyNumberFormat="1" applyFont="1" applyFill="1" applyBorder="1" applyAlignment="1" applyProtection="1">
      <alignment horizontal="center" vertical="center"/>
      <protection/>
    </xf>
    <xf numFmtId="0" fontId="9" fillId="0" borderId="37" xfId="21" applyFont="1" applyBorder="1" applyAlignment="1">
      <alignment horizontal="center" vertical="center" wrapText="1"/>
      <protection/>
    </xf>
    <xf numFmtId="0" fontId="9" fillId="0" borderId="36" xfId="21" applyFont="1" applyBorder="1" applyAlignment="1" quotePrefix="1">
      <alignment horizontal="center" vertical="center"/>
      <protection/>
    </xf>
    <xf numFmtId="0" fontId="8" fillId="0" borderId="46" xfId="21" applyFont="1" applyBorder="1" applyAlignment="1" quotePrefix="1">
      <alignment horizontal="center" vertical="center"/>
      <protection/>
    </xf>
    <xf numFmtId="0" fontId="8" fillId="0" borderId="25" xfId="21" applyFont="1" applyBorder="1" applyAlignment="1" quotePrefix="1">
      <alignment horizontal="center" vertical="center"/>
      <protection/>
    </xf>
    <xf numFmtId="0" fontId="8" fillId="0" borderId="41" xfId="21" applyFont="1" applyBorder="1" applyAlignment="1" quotePrefix="1">
      <alignment horizontal="center" vertical="center"/>
      <protection/>
    </xf>
    <xf numFmtId="0" fontId="8" fillId="0" borderId="30" xfId="21" applyFont="1" applyBorder="1" applyAlignment="1" quotePrefix="1">
      <alignment horizontal="center" vertical="center"/>
      <protection/>
    </xf>
    <xf numFmtId="0" fontId="8" fillId="0" borderId="5" xfId="21" applyFont="1" applyBorder="1" applyAlignment="1" quotePrefix="1">
      <alignment horizontal="center" vertical="center"/>
      <protection/>
    </xf>
    <xf numFmtId="0" fontId="8" fillId="0" borderId="15" xfId="21" applyFont="1" applyBorder="1" applyAlignment="1" quotePrefix="1">
      <alignment horizontal="center" vertical="center"/>
      <protection/>
    </xf>
    <xf numFmtId="0" fontId="15" fillId="0" borderId="0" xfId="21" applyNumberFormat="1" applyFont="1" applyFill="1" applyBorder="1" applyAlignment="1" applyProtection="1">
      <alignment horizontal="center" vertical="center"/>
      <protection/>
    </xf>
    <xf numFmtId="0" fontId="6" fillId="0" borderId="0" xfId="21" applyNumberFormat="1" applyFont="1" applyFill="1" applyBorder="1" applyAlignment="1" applyProtection="1">
      <alignment horizontal="center" vertical="center"/>
      <protection/>
    </xf>
    <xf numFmtId="0" fontId="7" fillId="0" borderId="0" xfId="21" applyNumberFormat="1" applyFont="1" applyFill="1" applyBorder="1" applyAlignment="1" applyProtection="1">
      <alignment horizontal="center" vertical="center"/>
      <protection/>
    </xf>
    <xf numFmtId="0" fontId="6" fillId="0" borderId="13" xfId="21" applyFont="1" applyBorder="1" applyAlignment="1">
      <alignment horizontal="justify" vertical="center" wrapText="1"/>
      <protection/>
    </xf>
    <xf numFmtId="0" fontId="6" fillId="0" borderId="14" xfId="21" applyFont="1" applyBorder="1" applyAlignment="1">
      <alignment horizontal="justify" vertical="center" wrapText="1"/>
      <protection/>
    </xf>
    <xf numFmtId="0" fontId="6" fillId="0" borderId="15" xfId="21" applyFont="1" applyBorder="1" applyAlignment="1">
      <alignment horizontal="justify" vertical="center" wrapText="1"/>
      <protection/>
    </xf>
    <xf numFmtId="165" fontId="12" fillId="0" borderId="0" xfId="15" applyNumberFormat="1" applyFont="1" applyFill="1" applyBorder="1" applyAlignment="1" applyProtection="1">
      <alignment horizontal="center" vertical="center"/>
      <protection/>
    </xf>
    <xf numFmtId="165" fontId="13" fillId="0" borderId="0" xfId="15" applyNumberFormat="1" applyFont="1" applyFill="1" applyBorder="1" applyAlignment="1" applyProtection="1">
      <alignment horizontal="center" vertical="center"/>
      <protection/>
    </xf>
    <xf numFmtId="0" fontId="16" fillId="0" borderId="45" xfId="21" applyFont="1" applyBorder="1" applyAlignment="1">
      <alignment horizontal="right" vertical="center"/>
      <protection/>
    </xf>
    <xf numFmtId="0" fontId="6" fillId="0" borderId="47" xfId="21" applyNumberFormat="1" applyFont="1" applyFill="1" applyBorder="1" applyAlignment="1" applyProtection="1">
      <alignment horizontal="center" vertical="center"/>
      <protection/>
    </xf>
    <xf numFmtId="0" fontId="6" fillId="0" borderId="48" xfId="21" applyNumberFormat="1" applyFont="1" applyFill="1" applyBorder="1" applyAlignment="1" applyProtection="1">
      <alignment horizontal="center" vertical="center"/>
      <protection/>
    </xf>
    <xf numFmtId="0" fontId="19" fillId="0" borderId="0" xfId="0" applyFont="1" applyAlignment="1">
      <alignment horizontal="center" vertical="center"/>
    </xf>
    <xf numFmtId="0" fontId="20" fillId="0" borderId="0" xfId="0" applyFont="1" applyAlignment="1" quotePrefix="1">
      <alignment horizontal="center" vertical="center"/>
    </xf>
    <xf numFmtId="0" fontId="17" fillId="0" borderId="0" xfId="21" applyFont="1" applyAlignment="1">
      <alignment horizontal="center" vertical="center"/>
      <protection/>
    </xf>
    <xf numFmtId="0" fontId="6" fillId="0" borderId="26" xfId="21" applyFont="1" applyBorder="1" applyAlignment="1">
      <alignment horizontal="center" vertical="center" wrapText="1"/>
      <protection/>
    </xf>
    <xf numFmtId="0" fontId="6" fillId="0" borderId="49" xfId="21" applyFont="1" applyBorder="1" applyAlignment="1">
      <alignment horizontal="center" vertical="center" wrapText="1"/>
      <protection/>
    </xf>
    <xf numFmtId="0" fontId="6" fillId="0" borderId="10" xfId="21" applyNumberFormat="1" applyFont="1" applyFill="1" applyBorder="1" applyAlignment="1" applyProtection="1">
      <alignment horizontal="center" vertical="center"/>
      <protection/>
    </xf>
    <xf numFmtId="0" fontId="6" fillId="0" borderId="23" xfId="21" applyFont="1" applyBorder="1" applyAlignment="1">
      <alignment horizontal="center" vertical="center"/>
      <protection/>
    </xf>
    <xf numFmtId="0" fontId="6" fillId="0" borderId="24" xfId="21" applyFont="1" applyBorder="1" applyAlignment="1">
      <alignment horizontal="center" vertical="center"/>
      <protection/>
    </xf>
    <xf numFmtId="0" fontId="6" fillId="0" borderId="25" xfId="21" applyFont="1" applyBorder="1" applyAlignment="1">
      <alignment horizontal="center" vertical="center"/>
      <protection/>
    </xf>
    <xf numFmtId="0" fontId="6" fillId="0" borderId="50" xfId="21" applyFont="1" applyBorder="1" applyAlignment="1">
      <alignment horizontal="center" vertical="center"/>
      <protection/>
    </xf>
    <xf numFmtId="0" fontId="6" fillId="0" borderId="45" xfId="21" applyFont="1" applyBorder="1" applyAlignment="1">
      <alignment horizontal="center" vertical="center"/>
      <protection/>
    </xf>
    <xf numFmtId="0" fontId="6" fillId="0" borderId="51" xfId="21" applyFont="1" applyBorder="1" applyAlignment="1">
      <alignment horizontal="center" vertical="center"/>
      <protection/>
    </xf>
    <xf numFmtId="165" fontId="8" fillId="0" borderId="0" xfId="15" applyNumberFormat="1" applyFont="1" applyAlignment="1">
      <alignment horizontal="left" vertical="center" wrapText="1"/>
    </xf>
    <xf numFmtId="165" fontId="11" fillId="0" borderId="0" xfId="15" applyNumberFormat="1" applyFont="1" applyAlignment="1">
      <alignment horizontal="center" vertical="center"/>
    </xf>
    <xf numFmtId="165" fontId="14" fillId="0" borderId="0" xfId="15" applyNumberFormat="1" applyFont="1" applyAlignment="1">
      <alignment horizontal="center" vertical="center"/>
    </xf>
    <xf numFmtId="165" fontId="8" fillId="0" borderId="0" xfId="15" applyNumberFormat="1" applyFont="1" applyAlignment="1" quotePrefix="1">
      <alignment horizontal="justify" vertical="center" wrapText="1"/>
    </xf>
    <xf numFmtId="0" fontId="8" fillId="0" borderId="0" xfId="15" applyNumberFormat="1" applyFont="1" applyAlignment="1" quotePrefix="1">
      <alignment horizontal="justify" vertical="center"/>
    </xf>
    <xf numFmtId="165" fontId="8" fillId="0" borderId="5" xfId="15" applyNumberFormat="1" applyFont="1" applyBorder="1" applyAlignment="1">
      <alignment horizontal="right" vertical="center"/>
    </xf>
    <xf numFmtId="165" fontId="8" fillId="0" borderId="15" xfId="15" applyNumberFormat="1" applyFont="1" applyBorder="1" applyAlignment="1">
      <alignment horizontal="right" vertical="center"/>
    </xf>
    <xf numFmtId="165" fontId="8" fillId="0" borderId="21" xfId="15" applyNumberFormat="1" applyFont="1" applyBorder="1" applyAlignment="1">
      <alignment horizontal="center" vertical="center"/>
    </xf>
    <xf numFmtId="165" fontId="8" fillId="0" borderId="3" xfId="15" applyNumberFormat="1" applyFont="1" applyBorder="1" applyAlignment="1">
      <alignment horizontal="center" vertical="center"/>
    </xf>
    <xf numFmtId="165" fontId="8" fillId="0" borderId="5" xfId="15" applyNumberFormat="1" applyFont="1" applyBorder="1" applyAlignment="1">
      <alignment horizontal="center" vertical="center" wrapText="1"/>
    </xf>
    <xf numFmtId="165" fontId="8" fillId="0" borderId="14" xfId="15" applyNumberFormat="1" applyFont="1" applyBorder="1" applyAlignment="1">
      <alignment horizontal="center" vertical="center" wrapText="1"/>
    </xf>
    <xf numFmtId="165" fontId="8" fillId="0" borderId="15" xfId="15" applyNumberFormat="1" applyFont="1" applyBorder="1" applyAlignment="1">
      <alignment horizontal="center" vertical="center" wrapText="1"/>
    </xf>
    <xf numFmtId="165" fontId="8" fillId="0" borderId="0" xfId="15" applyNumberFormat="1" applyFont="1" applyAlignment="1">
      <alignment horizontal="justify" vertical="center" wrapText="1"/>
    </xf>
    <xf numFmtId="165" fontId="10" fillId="0" borderId="0" xfId="15" applyNumberFormat="1" applyFont="1" applyAlignment="1">
      <alignment horizontal="center" vertical="center"/>
    </xf>
    <xf numFmtId="165" fontId="8" fillId="0" borderId="0" xfId="15" applyNumberFormat="1" applyFont="1" applyAlignment="1">
      <alignment horizontal="center" vertical="center"/>
    </xf>
    <xf numFmtId="165" fontId="8" fillId="0" borderId="0" xfId="15" applyNumberFormat="1" applyFont="1" applyAlignment="1" quotePrefix="1">
      <alignment horizontal="justify" vertical="center"/>
    </xf>
    <xf numFmtId="0" fontId="8" fillId="0" borderId="0" xfId="15" applyNumberFormat="1" applyFont="1" applyAlignment="1">
      <alignment horizontal="justify" vertical="center"/>
    </xf>
    <xf numFmtId="165" fontId="8" fillId="0" borderId="5" xfId="15" applyNumberFormat="1" applyFont="1" applyBorder="1" applyAlignment="1">
      <alignment horizontal="center" vertical="center"/>
    </xf>
    <xf numFmtId="165" fontId="8" fillId="0" borderId="15" xfId="15" applyNumberFormat="1" applyFont="1" applyBorder="1" applyAlignment="1">
      <alignment horizontal="center" vertical="center"/>
    </xf>
    <xf numFmtId="0" fontId="40" fillId="0" borderId="0" xfId="0" applyFont="1" applyAlignment="1">
      <alignment horizontal="center"/>
    </xf>
    <xf numFmtId="0" fontId="32" fillId="0" borderId="0" xfId="0" applyFont="1" applyAlignment="1">
      <alignment horizontal="center"/>
    </xf>
    <xf numFmtId="0" fontId="33" fillId="0" borderId="0" xfId="0" applyFont="1" applyAlignment="1">
      <alignment horizontal="center"/>
    </xf>
    <xf numFmtId="0" fontId="41" fillId="0" borderId="0" xfId="0" applyFont="1" applyAlignment="1">
      <alignment horizontal="center"/>
    </xf>
    <xf numFmtId="0" fontId="35" fillId="0" borderId="0" xfId="0" applyFont="1" applyAlignment="1">
      <alignment horizontal="center"/>
    </xf>
    <xf numFmtId="0" fontId="37" fillId="0" borderId="0" xfId="0" applyFont="1" applyAlignment="1">
      <alignment horizontal="justify" wrapText="1"/>
    </xf>
    <xf numFmtId="43" fontId="34" fillId="0" borderId="0" xfId="15" applyFont="1" applyAlignment="1">
      <alignment horizontal="center"/>
    </xf>
    <xf numFmtId="0" fontId="48" fillId="0" borderId="0" xfId="0" applyFont="1" applyAlignment="1">
      <alignment horizontal="center"/>
    </xf>
    <xf numFmtId="0" fontId="33" fillId="0" borderId="0" xfId="0" applyFont="1" applyAlignment="1">
      <alignment horizontal="justify" wrapText="1"/>
    </xf>
  </cellXfs>
  <cellStyles count="9">
    <cellStyle name="Normal" xfId="0"/>
    <cellStyle name="Comma" xfId="15"/>
    <cellStyle name="Comma [0]" xfId="16"/>
    <cellStyle name="Currency" xfId="17"/>
    <cellStyle name="Currency [0]" xfId="18"/>
    <cellStyle name="Followed Hyperlink" xfId="19"/>
    <cellStyle name="Hyperlink" xfId="20"/>
    <cellStyle name="Normal_lctt" xfId="21"/>
    <cellStyle name="Percent" xfId="2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15</xdr:row>
      <xdr:rowOff>104775</xdr:rowOff>
    </xdr:from>
    <xdr:to>
      <xdr:col>8</xdr:col>
      <xdr:colOff>190500</xdr:colOff>
      <xdr:row>17</xdr:row>
      <xdr:rowOff>66675</xdr:rowOff>
    </xdr:to>
    <xdr:sp>
      <xdr:nvSpPr>
        <xdr:cNvPr id="1" name="AutoShape 1"/>
        <xdr:cNvSpPr>
          <a:spLocks/>
        </xdr:cNvSpPr>
      </xdr:nvSpPr>
      <xdr:spPr>
        <a:xfrm>
          <a:off x="1400175" y="3790950"/>
          <a:ext cx="6410325" cy="638175"/>
        </a:xfrm>
        <a:prstGeom prst="rect"/>
        <a:noFill/>
      </xdr:spPr>
      <xdr:txBody>
        <a:bodyPr fromWordArt="1" wrap="none">
          <a:prstTxWarp prst="textPlain"/>
        </a:bodyPr>
        <a:p>
          <a:pPr algn="ctr"/>
          <a:r>
            <a:rPr sz="3200" b="1" kern="10" spc="0">
              <a:ln w="9525" cmpd="sng">
                <a:noFill/>
              </a:ln>
              <a:solidFill>
                <a:srgbClr val="336699"/>
              </a:solidFill>
              <a:effectLst>
                <a:outerShdw dist="45790" dir="2021404" algn="ctr">
                  <a:srgbClr val="B2B2B2">
                    <a:alpha val="80000"/>
                  </a:srgbClr>
                </a:outerShdw>
              </a:effectLst>
              <a:latin typeface="VNI-Helve-Condense"/>
              <a:cs typeface="VNI-Helve-Condense"/>
            </a:rPr>
            <a:t>BAÙO CAÙO TAØI CHÍNH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hanPhoiL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phuonglth\Desktop\LCTT_NAM_2005_CTY_CP_DIA_OC_CHO_LON__GUI_.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CTC07-PK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sheetName val="2TCN04"/>
      <sheetName val="6TDN06"/>
      <sheetName val="Q306"/>
      <sheetName val="Sheet3"/>
      <sheetName val="2006"/>
      <sheetName val="6TCN06"/>
      <sheetName val="2005-2008"/>
      <sheetName val="BCTC6T-06"/>
      <sheetName val="Sheet1"/>
      <sheetName val="BCTC"/>
      <sheetName val="Sheet2"/>
    </sheetNames>
    <sheetDataSet>
      <sheetData sheetId="0">
        <row r="35">
          <cell r="G35">
            <v>3375297953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TC&amp;KS"/>
      <sheetName val="BCDKT Nam 2005"/>
      <sheetName val="BCLCTT-GT 2005"/>
      <sheetName val="BCDKT T11-12"/>
      <sheetName val="BCLCTT-GT T 11-12"/>
      <sheetName val="BCDKT T1-10"/>
      <sheetName val="BCLCTT-GT T 1-10"/>
    </sheetNames>
    <sheetDataSet>
      <sheetData sheetId="0">
        <row r="11">
          <cell r="B11" t="str">
            <v>Đơn vị tính: VND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ia"/>
      <sheetName val="TS1"/>
      <sheetName val="NV1"/>
      <sheetName val="KQKD1"/>
      <sheetName val="TMBCTC1"/>
      <sheetName val="LCTTGT"/>
    </sheetNames>
    <sheetDataSet>
      <sheetData sheetId="2">
        <row r="45">
          <cell r="F45">
            <v>2076590141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9"/>
  <sheetViews>
    <sheetView zoomScale="85" zoomScaleNormal="85" workbookViewId="0" topLeftCell="A13">
      <selection activeCell="D23" sqref="D23"/>
    </sheetView>
  </sheetViews>
  <sheetFormatPr defaultColWidth="8.796875" defaultRowHeight="14.25"/>
  <cols>
    <col min="1" max="8" width="10" style="136" customWidth="1"/>
    <col min="9" max="9" width="9.3984375" style="136" customWidth="1"/>
    <col min="10" max="10" width="10" style="136" customWidth="1"/>
    <col min="11" max="11" width="17.8984375" style="136" customWidth="1"/>
    <col min="12" max="16384" width="10" style="136" customWidth="1"/>
  </cols>
  <sheetData>
    <row r="1" spans="1:9" s="143" customFormat="1" ht="35.25" customHeight="1">
      <c r="A1" s="354" t="s">
        <v>166</v>
      </c>
      <c r="B1" s="354"/>
      <c r="C1" s="354"/>
      <c r="D1" s="354"/>
      <c r="E1" s="354"/>
      <c r="F1" s="354"/>
      <c r="G1" s="354"/>
      <c r="H1" s="354"/>
      <c r="I1" s="354"/>
    </row>
    <row r="2" spans="1:9" s="144" customFormat="1" ht="26.25">
      <c r="A2" s="355" t="s">
        <v>196</v>
      </c>
      <c r="B2" s="355"/>
      <c r="C2" s="355"/>
      <c r="D2" s="355"/>
      <c r="E2" s="355"/>
      <c r="F2" s="355"/>
      <c r="G2" s="355"/>
      <c r="H2" s="355"/>
      <c r="I2" s="355"/>
    </row>
    <row r="3" spans="1:9" s="142" customFormat="1" ht="21.75" customHeight="1">
      <c r="A3" s="356" t="s">
        <v>957</v>
      </c>
      <c r="B3" s="356"/>
      <c r="C3" s="356"/>
      <c r="D3" s="356"/>
      <c r="E3" s="356"/>
      <c r="F3" s="356"/>
      <c r="G3" s="356"/>
      <c r="H3" s="356"/>
      <c r="I3" s="356"/>
    </row>
    <row r="4" spans="1:9" ht="18.75">
      <c r="A4" s="357" t="s">
        <v>958</v>
      </c>
      <c r="B4" s="357"/>
      <c r="C4" s="357"/>
      <c r="D4" s="357"/>
      <c r="E4" s="357"/>
      <c r="F4" s="357"/>
      <c r="G4" s="357"/>
      <c r="H4" s="357"/>
      <c r="I4" s="357"/>
    </row>
    <row r="5" spans="1:9" ht="18.75">
      <c r="A5" s="138"/>
      <c r="B5" s="139"/>
      <c r="C5" s="139"/>
      <c r="D5" s="139"/>
      <c r="E5" s="139"/>
      <c r="F5" s="139"/>
      <c r="G5" s="139"/>
      <c r="H5" s="139"/>
      <c r="I5" s="139"/>
    </row>
    <row r="6" spans="1:9" ht="18.75">
      <c r="A6" s="138"/>
      <c r="B6" s="139"/>
      <c r="C6" s="139"/>
      <c r="D6" s="139"/>
      <c r="E6" s="139"/>
      <c r="F6" s="139"/>
      <c r="G6" s="139"/>
      <c r="H6" s="139"/>
      <c r="I6" s="139"/>
    </row>
    <row r="7" spans="1:9" ht="18.75">
      <c r="A7" s="138"/>
      <c r="B7" s="139"/>
      <c r="C7" s="139"/>
      <c r="D7" s="139"/>
      <c r="E7" s="139"/>
      <c r="F7" s="139"/>
      <c r="G7" s="139"/>
      <c r="H7" s="139"/>
      <c r="I7" s="139"/>
    </row>
    <row r="8" spans="1:9" ht="18.75">
      <c r="A8" s="138"/>
      <c r="B8" s="139"/>
      <c r="C8" s="139"/>
      <c r="D8" s="139"/>
      <c r="E8" s="139"/>
      <c r="F8" s="139"/>
      <c r="G8" s="139"/>
      <c r="H8" s="139"/>
      <c r="I8" s="139"/>
    </row>
    <row r="9" spans="1:9" ht="18.75">
      <c r="A9" s="138"/>
      <c r="B9" s="139"/>
      <c r="C9" s="139"/>
      <c r="D9" s="139"/>
      <c r="E9" s="139"/>
      <c r="F9" s="139"/>
      <c r="G9" s="139"/>
      <c r="H9" s="139"/>
      <c r="I9" s="139"/>
    </row>
    <row r="10" spans="1:9" ht="18.75">
      <c r="A10" s="138"/>
      <c r="B10" s="139"/>
      <c r="C10" s="139"/>
      <c r="D10" s="139"/>
      <c r="E10" s="139"/>
      <c r="F10" s="139"/>
      <c r="G10" s="139"/>
      <c r="H10" s="139"/>
      <c r="I10" s="139"/>
    </row>
    <row r="11" spans="1:9" ht="18.75">
      <c r="A11" s="138"/>
      <c r="B11" s="139"/>
      <c r="C11" s="139"/>
      <c r="D11" s="139"/>
      <c r="E11" s="139"/>
      <c r="F11" s="139"/>
      <c r="G11" s="139"/>
      <c r="H11" s="139"/>
      <c r="I11" s="139"/>
    </row>
    <row r="17" spans="1:9" s="137" customFormat="1" ht="39">
      <c r="A17" s="352"/>
      <c r="B17" s="352"/>
      <c r="C17" s="352"/>
      <c r="D17" s="352"/>
      <c r="E17" s="352"/>
      <c r="F17" s="352"/>
      <c r="G17" s="352"/>
      <c r="H17" s="352"/>
      <c r="I17" s="352"/>
    </row>
    <row r="18" s="137" customFormat="1" ht="33"/>
    <row r="19" spans="1:9" ht="30">
      <c r="A19" s="353" t="s">
        <v>888</v>
      </c>
      <c r="B19" s="353"/>
      <c r="C19" s="353"/>
      <c r="D19" s="353"/>
      <c r="E19" s="353"/>
      <c r="F19" s="353"/>
      <c r="G19" s="353"/>
      <c r="H19" s="353"/>
      <c r="I19" s="353"/>
    </row>
  </sheetData>
  <mergeCells count="6">
    <mergeCell ref="A17:I17"/>
    <mergeCell ref="A19:I19"/>
    <mergeCell ref="A1:I1"/>
    <mergeCell ref="A2:I2"/>
    <mergeCell ref="A3:I3"/>
    <mergeCell ref="A4:I4"/>
  </mergeCells>
  <printOptions horizontalCentered="1"/>
  <pageMargins left="0" right="0" top="0.65" bottom="1" header="0" footer="0"/>
  <pageSetup errors="NA"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202"/>
  <sheetViews>
    <sheetView tabSelected="1" workbookViewId="0" topLeftCell="C147">
      <selection activeCell="F158" sqref="F158"/>
    </sheetView>
  </sheetViews>
  <sheetFormatPr defaultColWidth="8.796875" defaultRowHeight="14.25"/>
  <cols>
    <col min="1" max="1" width="4.8984375" style="237" customWidth="1"/>
    <col min="2" max="2" width="31.3984375" style="237" customWidth="1"/>
    <col min="3" max="3" width="18.3984375" style="239" customWidth="1"/>
    <col min="4" max="4" width="13.59765625" style="239" customWidth="1"/>
    <col min="5" max="5" width="20.8984375" style="239" customWidth="1"/>
    <col min="6" max="6" width="22" style="239" customWidth="1"/>
    <col min="7" max="7" width="19.69921875" style="239" bestFit="1" customWidth="1"/>
    <col min="8" max="8" width="14.59765625" style="237" bestFit="1" customWidth="1"/>
    <col min="9" max="16384" width="9" style="237" customWidth="1"/>
  </cols>
  <sheetData>
    <row r="1" spans="1:7" s="5" customFormat="1" ht="20.25">
      <c r="A1" s="358" t="s">
        <v>166</v>
      </c>
      <c r="B1" s="358"/>
      <c r="C1" s="359" t="s">
        <v>255</v>
      </c>
      <c r="D1" s="359"/>
      <c r="E1" s="359"/>
      <c r="F1" s="359"/>
      <c r="G1" s="359"/>
    </row>
    <row r="2" spans="1:7" s="5" customFormat="1" ht="20.25">
      <c r="A2" s="358" t="s">
        <v>196</v>
      </c>
      <c r="B2" s="358"/>
      <c r="C2" s="359" t="s">
        <v>256</v>
      </c>
      <c r="D2" s="359"/>
      <c r="E2" s="359"/>
      <c r="F2" s="359"/>
      <c r="G2" s="359"/>
    </row>
    <row r="3" spans="1:7" s="5" customFormat="1" ht="18.75">
      <c r="A3" s="360" t="s">
        <v>257</v>
      </c>
      <c r="B3" s="360"/>
      <c r="C3" s="361" t="s">
        <v>258</v>
      </c>
      <c r="D3" s="361"/>
      <c r="E3" s="361"/>
      <c r="F3" s="361"/>
      <c r="G3" s="361"/>
    </row>
    <row r="4" spans="1:7" s="5" customFormat="1" ht="18.75">
      <c r="A4" s="233"/>
      <c r="B4" s="233"/>
      <c r="C4" s="4"/>
      <c r="D4" s="4"/>
      <c r="E4" s="4"/>
      <c r="F4" s="4"/>
      <c r="G4" s="4"/>
    </row>
    <row r="5" spans="1:7" s="234" customFormat="1" ht="39">
      <c r="A5" s="362" t="s">
        <v>259</v>
      </c>
      <c r="B5" s="362"/>
      <c r="C5" s="362"/>
      <c r="D5" s="362"/>
      <c r="E5" s="362"/>
      <c r="F5" s="362"/>
      <c r="G5" s="362"/>
    </row>
    <row r="6" spans="1:7" s="235" customFormat="1" ht="35.25">
      <c r="A6" s="363" t="s">
        <v>891</v>
      </c>
      <c r="B6" s="363"/>
      <c r="C6" s="363"/>
      <c r="D6" s="363"/>
      <c r="E6" s="363"/>
      <c r="F6" s="363"/>
      <c r="G6" s="363"/>
    </row>
    <row r="7" spans="1:7" ht="21">
      <c r="A7" s="236"/>
      <c r="B7" s="236"/>
      <c r="C7" s="236"/>
      <c r="D7" s="236"/>
      <c r="E7" s="236"/>
      <c r="F7" s="236"/>
      <c r="G7" s="236"/>
    </row>
    <row r="8" spans="1:7" ht="22.5" customHeight="1">
      <c r="A8" s="364" t="s">
        <v>260</v>
      </c>
      <c r="B8" s="364"/>
      <c r="C8" s="364"/>
      <c r="D8" s="364"/>
      <c r="E8" s="364"/>
      <c r="F8" s="364"/>
      <c r="G8" s="364"/>
    </row>
    <row r="9" spans="1:7" ht="22.5" customHeight="1">
      <c r="A9" s="364" t="s">
        <v>261</v>
      </c>
      <c r="B9" s="364"/>
      <c r="C9" s="364"/>
      <c r="D9" s="364"/>
      <c r="E9" s="364"/>
      <c r="F9" s="364"/>
      <c r="G9" s="364"/>
    </row>
    <row r="10" spans="1:7" ht="22.5" customHeight="1">
      <c r="A10" s="364" t="s">
        <v>262</v>
      </c>
      <c r="B10" s="364"/>
      <c r="C10" s="364"/>
      <c r="D10" s="364"/>
      <c r="E10" s="364"/>
      <c r="F10" s="364"/>
      <c r="G10" s="364"/>
    </row>
    <row r="11" spans="1:7" ht="22.5" customHeight="1" hidden="1">
      <c r="A11" s="364" t="s">
        <v>263</v>
      </c>
      <c r="B11" s="364"/>
      <c r="C11" s="364"/>
      <c r="D11" s="364"/>
      <c r="E11" s="364"/>
      <c r="F11" s="364"/>
      <c r="G11" s="364"/>
    </row>
    <row r="12" spans="1:7" ht="19.5">
      <c r="A12" s="365"/>
      <c r="B12" s="365"/>
      <c r="C12" s="366"/>
      <c r="D12" s="366"/>
      <c r="E12" s="366"/>
      <c r="F12" s="366"/>
      <c r="G12" s="366"/>
    </row>
    <row r="13" spans="1:7" s="238" customFormat="1" ht="24" customHeight="1">
      <c r="A13" s="367" t="s">
        <v>264</v>
      </c>
      <c r="B13" s="367"/>
      <c r="C13" s="368"/>
      <c r="D13" s="368"/>
      <c r="E13" s="368"/>
      <c r="F13" s="368"/>
      <c r="G13" s="368"/>
    </row>
    <row r="14" ht="20.25" thickBot="1">
      <c r="G14" s="240" t="s">
        <v>265</v>
      </c>
    </row>
    <row r="15" spans="1:7" ht="22.5" customHeight="1" thickBot="1">
      <c r="A15" s="241" t="s">
        <v>266</v>
      </c>
      <c r="B15" s="369" t="s">
        <v>267</v>
      </c>
      <c r="C15" s="370"/>
      <c r="D15" s="371"/>
      <c r="E15" s="243" t="s">
        <v>898</v>
      </c>
      <c r="F15" s="243" t="s">
        <v>895</v>
      </c>
      <c r="G15" s="244" t="s">
        <v>268</v>
      </c>
    </row>
    <row r="16" spans="1:7" s="251" customFormat="1" ht="22.5" customHeight="1">
      <c r="A16" s="245" t="s">
        <v>269</v>
      </c>
      <c r="B16" s="246" t="s">
        <v>270</v>
      </c>
      <c r="C16" s="247"/>
      <c r="D16" s="248"/>
      <c r="E16" s="249">
        <f>E17+E22+E24+E46+E58</f>
        <v>144580402749</v>
      </c>
      <c r="F16" s="249">
        <f>F17+F22+F24+F46+F58</f>
        <v>117104080008</v>
      </c>
      <c r="G16" s="250"/>
    </row>
    <row r="17" spans="1:7" s="238" customFormat="1" ht="22.5" customHeight="1">
      <c r="A17" s="252" t="s">
        <v>271</v>
      </c>
      <c r="B17" s="253" t="s">
        <v>272</v>
      </c>
      <c r="C17" s="254"/>
      <c r="D17" s="255"/>
      <c r="E17" s="256">
        <v>33984756058</v>
      </c>
      <c r="F17" s="256">
        <v>29181859662</v>
      </c>
      <c r="G17" s="257"/>
    </row>
    <row r="18" spans="1:7" s="264" customFormat="1" ht="22.5" customHeight="1">
      <c r="A18" s="258"/>
      <c r="B18" s="259" t="s">
        <v>273</v>
      </c>
      <c r="C18" s="260"/>
      <c r="D18" s="261"/>
      <c r="E18" s="262">
        <v>89534936</v>
      </c>
      <c r="F18" s="262">
        <v>92991916</v>
      </c>
      <c r="G18" s="263"/>
    </row>
    <row r="19" spans="1:7" s="264" customFormat="1" ht="22.5" customHeight="1">
      <c r="A19" s="258"/>
      <c r="B19" s="265" t="s">
        <v>274</v>
      </c>
      <c r="C19" s="260"/>
      <c r="D19" s="261"/>
      <c r="E19" s="262">
        <v>33895221122</v>
      </c>
      <c r="F19" s="262">
        <v>29088867746</v>
      </c>
      <c r="G19" s="263"/>
    </row>
    <row r="20" spans="1:7" s="264" customFormat="1" ht="22.5" customHeight="1">
      <c r="A20" s="258"/>
      <c r="B20" s="259" t="s">
        <v>275</v>
      </c>
      <c r="C20" s="260"/>
      <c r="D20" s="261"/>
      <c r="E20" s="262">
        <v>6590821122</v>
      </c>
      <c r="F20" s="262">
        <v>6268867746</v>
      </c>
      <c r="G20" s="263"/>
    </row>
    <row r="21" spans="1:7" s="264" customFormat="1" ht="22.5" customHeight="1">
      <c r="A21" s="258"/>
      <c r="B21" s="259" t="s">
        <v>276</v>
      </c>
      <c r="C21" s="260"/>
      <c r="D21" s="261"/>
      <c r="E21" s="262">
        <v>27304400000</v>
      </c>
      <c r="F21" s="262">
        <v>22820000000</v>
      </c>
      <c r="G21" s="263"/>
    </row>
    <row r="22" spans="1:7" s="251" customFormat="1" ht="22.5" customHeight="1">
      <c r="A22" s="252" t="s">
        <v>277</v>
      </c>
      <c r="B22" s="253" t="s">
        <v>278</v>
      </c>
      <c r="C22" s="266"/>
      <c r="D22" s="267"/>
      <c r="E22" s="268">
        <v>14000000000</v>
      </c>
      <c r="F22" s="268">
        <v>13500000000</v>
      </c>
      <c r="G22" s="269"/>
    </row>
    <row r="23" spans="1:7" s="264" customFormat="1" ht="22.5" customHeight="1">
      <c r="A23" s="270"/>
      <c r="B23" s="271" t="s">
        <v>279</v>
      </c>
      <c r="C23" s="260"/>
      <c r="D23" s="261"/>
      <c r="E23" s="262">
        <v>14000000000</v>
      </c>
      <c r="F23" s="262">
        <v>13500000000</v>
      </c>
      <c r="G23" s="263"/>
    </row>
    <row r="24" spans="1:7" s="238" customFormat="1" ht="22.5" customHeight="1">
      <c r="A24" s="252" t="s">
        <v>280</v>
      </c>
      <c r="B24" s="253" t="s">
        <v>281</v>
      </c>
      <c r="C24" s="254"/>
      <c r="D24" s="255"/>
      <c r="E24" s="256">
        <v>37776809053</v>
      </c>
      <c r="F24" s="256">
        <v>31117203873</v>
      </c>
      <c r="G24" s="257"/>
    </row>
    <row r="25" spans="1:7" s="264" customFormat="1" ht="22.5" customHeight="1">
      <c r="A25" s="258"/>
      <c r="B25" s="265" t="s">
        <v>282</v>
      </c>
      <c r="C25" s="260"/>
      <c r="D25" s="261"/>
      <c r="E25" s="262">
        <v>30196114187</v>
      </c>
      <c r="F25" s="262">
        <v>24532560727</v>
      </c>
      <c r="G25" s="263"/>
    </row>
    <row r="26" spans="1:7" s="264" customFormat="1" ht="22.5" customHeight="1">
      <c r="A26" s="258"/>
      <c r="B26" s="265" t="s">
        <v>283</v>
      </c>
      <c r="C26" s="260"/>
      <c r="D26" s="261"/>
      <c r="E26" s="262">
        <v>3820630474</v>
      </c>
      <c r="F26" s="262">
        <v>5756707459</v>
      </c>
      <c r="G26" s="263"/>
    </row>
    <row r="27" spans="1:7" s="264" customFormat="1" ht="22.5" customHeight="1">
      <c r="A27" s="258"/>
      <c r="B27" s="265" t="s">
        <v>284</v>
      </c>
      <c r="C27" s="260"/>
      <c r="D27" s="261"/>
      <c r="E27" s="262">
        <v>345700000</v>
      </c>
      <c r="F27" s="262">
        <v>475700000</v>
      </c>
      <c r="G27" s="263"/>
    </row>
    <row r="28" spans="1:7" s="264" customFormat="1" ht="22.5" customHeight="1">
      <c r="A28" s="258"/>
      <c r="B28" s="265" t="s">
        <v>285</v>
      </c>
      <c r="C28" s="260"/>
      <c r="D28" s="261"/>
      <c r="E28" s="262">
        <v>870017395</v>
      </c>
      <c r="F28" s="262">
        <v>870017395</v>
      </c>
      <c r="G28" s="263"/>
    </row>
    <row r="29" spans="1:7" s="264" customFormat="1" ht="22.5" customHeight="1">
      <c r="A29" s="258"/>
      <c r="B29" s="265" t="s">
        <v>286</v>
      </c>
      <c r="C29" s="260"/>
      <c r="D29" s="261"/>
      <c r="E29" s="262">
        <v>35133650</v>
      </c>
      <c r="F29" s="262">
        <v>96983705</v>
      </c>
      <c r="G29" s="263"/>
    </row>
    <row r="30" spans="1:7" s="264" customFormat="1" ht="22.5" customHeight="1">
      <c r="A30" s="258"/>
      <c r="B30" s="265" t="s">
        <v>287</v>
      </c>
      <c r="C30" s="260"/>
      <c r="D30" s="261"/>
      <c r="E30" s="262">
        <v>123477000</v>
      </c>
      <c r="F30" s="262"/>
      <c r="G30" s="263"/>
    </row>
    <row r="31" spans="1:7" s="264" customFormat="1" ht="22.5" customHeight="1">
      <c r="A31" s="258"/>
      <c r="B31" s="265" t="s">
        <v>288</v>
      </c>
      <c r="C31" s="260"/>
      <c r="D31" s="261"/>
      <c r="E31" s="262">
        <v>349947840</v>
      </c>
      <c r="F31" s="262">
        <v>1017682000</v>
      </c>
      <c r="G31" s="263"/>
    </row>
    <row r="32" spans="1:7" s="264" customFormat="1" ht="22.5" customHeight="1">
      <c r="A32" s="258"/>
      <c r="B32" s="265" t="s">
        <v>289</v>
      </c>
      <c r="C32" s="260"/>
      <c r="D32" s="261"/>
      <c r="E32" s="262">
        <v>0</v>
      </c>
      <c r="F32" s="262">
        <v>1800000000</v>
      </c>
      <c r="G32" s="263"/>
    </row>
    <row r="33" spans="1:7" s="264" customFormat="1" ht="22.5" customHeight="1">
      <c r="A33" s="258"/>
      <c r="B33" s="265" t="s">
        <v>290</v>
      </c>
      <c r="C33" s="260"/>
      <c r="D33" s="261"/>
      <c r="E33" s="262">
        <v>1202000000</v>
      </c>
      <c r="F33" s="262">
        <v>702000000</v>
      </c>
      <c r="G33" s="263"/>
    </row>
    <row r="34" spans="1:7" s="264" customFormat="1" ht="22.5" customHeight="1">
      <c r="A34" s="258"/>
      <c r="B34" s="265" t="s">
        <v>291</v>
      </c>
      <c r="C34" s="260"/>
      <c r="D34" s="261"/>
      <c r="E34" s="262">
        <v>3760064392</v>
      </c>
      <c r="F34" s="262">
        <v>829235687</v>
      </c>
      <c r="G34" s="263"/>
    </row>
    <row r="35" spans="1:7" s="264" customFormat="1" ht="22.5" customHeight="1">
      <c r="A35" s="258"/>
      <c r="B35" s="265" t="s">
        <v>292</v>
      </c>
      <c r="C35" s="260"/>
      <c r="D35" s="261"/>
      <c r="E35" s="262"/>
      <c r="F35" s="262"/>
      <c r="G35" s="263"/>
    </row>
    <row r="36" spans="1:7" s="264" customFormat="1" ht="22.5" customHeight="1">
      <c r="A36" s="258"/>
      <c r="B36" s="265" t="s">
        <v>293</v>
      </c>
      <c r="C36" s="260"/>
      <c r="D36" s="261"/>
      <c r="E36" s="262">
        <v>3760064392</v>
      </c>
      <c r="F36" s="262">
        <v>829235687</v>
      </c>
      <c r="G36" s="263"/>
    </row>
    <row r="37" spans="1:7" s="264" customFormat="1" ht="22.5" customHeight="1">
      <c r="A37" s="258"/>
      <c r="B37" s="259" t="s">
        <v>294</v>
      </c>
      <c r="C37" s="260"/>
      <c r="D37" s="261"/>
      <c r="E37" s="262">
        <v>3548035672</v>
      </c>
      <c r="F37" s="262"/>
      <c r="G37" s="263"/>
    </row>
    <row r="38" spans="1:7" s="264" customFormat="1" ht="22.5" customHeight="1" hidden="1">
      <c r="A38" s="258"/>
      <c r="B38" s="259" t="s">
        <v>295</v>
      </c>
      <c r="C38" s="260"/>
      <c r="D38" s="261"/>
      <c r="E38" s="262">
        <v>7000000</v>
      </c>
      <c r="F38" s="262">
        <v>16200000</v>
      </c>
      <c r="G38" s="263"/>
    </row>
    <row r="39" spans="1:7" s="264" customFormat="1" ht="22.5" customHeight="1" hidden="1">
      <c r="A39" s="258"/>
      <c r="B39" s="259" t="s">
        <v>296</v>
      </c>
      <c r="C39" s="260"/>
      <c r="D39" s="261"/>
      <c r="E39" s="262">
        <v>175000000</v>
      </c>
      <c r="F39" s="262">
        <v>206500000</v>
      </c>
      <c r="G39" s="263"/>
    </row>
    <row r="40" spans="1:7" s="264" customFormat="1" ht="22.5" customHeight="1" hidden="1">
      <c r="A40" s="258"/>
      <c r="B40" s="259" t="s">
        <v>297</v>
      </c>
      <c r="C40" s="260"/>
      <c r="D40" s="261"/>
      <c r="E40" s="262">
        <v>2200000000</v>
      </c>
      <c r="F40" s="262"/>
      <c r="G40" s="263"/>
    </row>
    <row r="41" spans="1:7" s="264" customFormat="1" ht="22.5" customHeight="1" hidden="1">
      <c r="A41" s="258"/>
      <c r="B41" s="259" t="s">
        <v>298</v>
      </c>
      <c r="C41" s="260"/>
      <c r="D41" s="261"/>
      <c r="E41" s="262">
        <v>845719575</v>
      </c>
      <c r="F41" s="262"/>
      <c r="G41" s="263"/>
    </row>
    <row r="42" spans="1:7" s="264" customFormat="1" ht="22.5" customHeight="1" hidden="1">
      <c r="A42" s="258"/>
      <c r="B42" s="259" t="s">
        <v>299</v>
      </c>
      <c r="C42" s="260"/>
      <c r="D42" s="261"/>
      <c r="E42" s="262">
        <v>292712703</v>
      </c>
      <c r="F42" s="262">
        <v>331439976</v>
      </c>
      <c r="G42" s="263"/>
    </row>
    <row r="43" spans="1:7" s="264" customFormat="1" ht="22.5" customHeight="1">
      <c r="A43" s="258"/>
      <c r="B43" s="259" t="s">
        <v>300</v>
      </c>
      <c r="C43" s="260"/>
      <c r="D43" s="261"/>
      <c r="E43" s="262">
        <v>8423885</v>
      </c>
      <c r="F43" s="262"/>
      <c r="G43" s="263"/>
    </row>
    <row r="44" spans="1:7" s="264" customFormat="1" ht="22.5" customHeight="1">
      <c r="A44" s="258"/>
      <c r="B44" s="259" t="s">
        <v>301</v>
      </c>
      <c r="C44" s="260"/>
      <c r="D44" s="261"/>
      <c r="E44" s="262">
        <v>200000</v>
      </c>
      <c r="F44" s="262"/>
      <c r="G44" s="263"/>
    </row>
    <row r="45" spans="1:7" s="264" customFormat="1" ht="22.5" customHeight="1">
      <c r="A45" s="258"/>
      <c r="B45" s="259" t="s">
        <v>302</v>
      </c>
      <c r="C45" s="260"/>
      <c r="D45" s="261"/>
      <c r="E45" s="262">
        <v>203404835</v>
      </c>
      <c r="F45" s="262"/>
      <c r="G45" s="263"/>
    </row>
    <row r="46" spans="1:7" s="238" customFormat="1" ht="22.5" customHeight="1">
      <c r="A46" s="252" t="s">
        <v>303</v>
      </c>
      <c r="B46" s="253" t="s">
        <v>304</v>
      </c>
      <c r="C46" s="254"/>
      <c r="D46" s="255"/>
      <c r="E46" s="256">
        <f>E47+E55+E56+E57</f>
        <v>58715838238</v>
      </c>
      <c r="F46" s="256">
        <f>F47+F55+F56+F57</f>
        <v>43023037653</v>
      </c>
      <c r="G46" s="257"/>
    </row>
    <row r="47" spans="1:7" s="264" customFormat="1" ht="22.5" customHeight="1">
      <c r="A47" s="272"/>
      <c r="B47" s="265" t="s">
        <v>305</v>
      </c>
      <c r="C47" s="273"/>
      <c r="D47" s="274"/>
      <c r="E47" s="262">
        <f>SUM(E48:E54)</f>
        <v>51611503476</v>
      </c>
      <c r="F47" s="262">
        <f>SUM(F48:F54)</f>
        <v>40077726054</v>
      </c>
      <c r="G47" s="263"/>
    </row>
    <row r="48" spans="1:7" s="264" customFormat="1" ht="22.5" customHeight="1">
      <c r="A48" s="272"/>
      <c r="B48" s="259" t="s">
        <v>306</v>
      </c>
      <c r="C48" s="273"/>
      <c r="D48" s="274"/>
      <c r="E48" s="262">
        <v>22128121209</v>
      </c>
      <c r="F48" s="262">
        <v>3987981722</v>
      </c>
      <c r="G48" s="263"/>
    </row>
    <row r="49" spans="1:7" s="264" customFormat="1" ht="22.5" customHeight="1">
      <c r="A49" s="272"/>
      <c r="B49" s="259" t="s">
        <v>307</v>
      </c>
      <c r="C49" s="273"/>
      <c r="D49" s="274"/>
      <c r="E49" s="262">
        <v>7637372042</v>
      </c>
      <c r="F49" s="262">
        <v>2821038596</v>
      </c>
      <c r="G49" s="263"/>
    </row>
    <row r="50" spans="1:7" s="264" customFormat="1" ht="22.5" customHeight="1">
      <c r="A50" s="275"/>
      <c r="B50" s="259" t="s">
        <v>308</v>
      </c>
      <c r="C50" s="260"/>
      <c r="D50" s="261"/>
      <c r="E50" s="262">
        <v>10693459990</v>
      </c>
      <c r="F50" s="276">
        <v>22785061440</v>
      </c>
      <c r="G50" s="263"/>
    </row>
    <row r="51" spans="1:7" s="264" customFormat="1" ht="22.5" customHeight="1">
      <c r="A51" s="275"/>
      <c r="B51" s="259" t="s">
        <v>309</v>
      </c>
      <c r="C51" s="260"/>
      <c r="D51" s="261"/>
      <c r="E51" s="262">
        <v>3397861700</v>
      </c>
      <c r="F51" s="276">
        <v>7717069831</v>
      </c>
      <c r="G51" s="263"/>
    </row>
    <row r="52" spans="1:7" s="264" customFormat="1" ht="22.5" customHeight="1">
      <c r="A52" s="275"/>
      <c r="B52" s="259" t="s">
        <v>310</v>
      </c>
      <c r="C52" s="260"/>
      <c r="D52" s="261"/>
      <c r="E52" s="262">
        <v>1106166606</v>
      </c>
      <c r="F52" s="276">
        <v>1912957079</v>
      </c>
      <c r="G52" s="263"/>
    </row>
    <row r="53" spans="1:7" s="264" customFormat="1" ht="22.5" customHeight="1">
      <c r="A53" s="275"/>
      <c r="B53" s="259" t="s">
        <v>311</v>
      </c>
      <c r="C53" s="260"/>
      <c r="D53" s="261"/>
      <c r="E53" s="262">
        <v>853617386</v>
      </c>
      <c r="F53" s="276">
        <v>853617386</v>
      </c>
      <c r="G53" s="263"/>
    </row>
    <row r="54" spans="1:7" s="264" customFormat="1" ht="22.5" customHeight="1">
      <c r="A54" s="275"/>
      <c r="B54" s="259" t="s">
        <v>312</v>
      </c>
      <c r="C54" s="260"/>
      <c r="D54" s="261"/>
      <c r="E54" s="262">
        <v>5794904543</v>
      </c>
      <c r="F54" s="276"/>
      <c r="G54" s="263"/>
    </row>
    <row r="55" spans="1:7" s="264" customFormat="1" ht="22.5" customHeight="1">
      <c r="A55" s="275"/>
      <c r="B55" s="265" t="s">
        <v>313</v>
      </c>
      <c r="C55" s="260"/>
      <c r="D55" s="261"/>
      <c r="E55" s="262">
        <v>6426377662</v>
      </c>
      <c r="F55" s="276">
        <v>2267354499</v>
      </c>
      <c r="G55" s="263"/>
    </row>
    <row r="56" spans="1:7" s="264" customFormat="1" ht="22.5" customHeight="1">
      <c r="A56" s="275"/>
      <c r="B56" s="265" t="s">
        <v>314</v>
      </c>
      <c r="C56" s="260"/>
      <c r="D56" s="261"/>
      <c r="E56" s="262">
        <v>677957100</v>
      </c>
      <c r="F56" s="276">
        <v>677957100</v>
      </c>
      <c r="G56" s="263"/>
    </row>
    <row r="57" spans="1:7" s="264" customFormat="1" ht="22.5" customHeight="1">
      <c r="A57" s="275"/>
      <c r="B57" s="265" t="s">
        <v>315</v>
      </c>
      <c r="C57" s="260"/>
      <c r="D57" s="261"/>
      <c r="E57" s="262">
        <v>0</v>
      </c>
      <c r="F57" s="276"/>
      <c r="G57" s="263"/>
    </row>
    <row r="58" spans="1:7" s="251" customFormat="1" ht="22.5" customHeight="1">
      <c r="A58" s="252" t="s">
        <v>316</v>
      </c>
      <c r="B58" s="253" t="s">
        <v>317</v>
      </c>
      <c r="C58" s="254"/>
      <c r="D58" s="255"/>
      <c r="E58" s="256">
        <f>E59+E60+E63</f>
        <v>102999400</v>
      </c>
      <c r="F58" s="256">
        <f>F59+F60+F63</f>
        <v>281978820</v>
      </c>
      <c r="G58" s="269"/>
    </row>
    <row r="59" spans="1:7" s="264" customFormat="1" ht="22.5" customHeight="1">
      <c r="A59" s="272"/>
      <c r="B59" s="265" t="s">
        <v>318</v>
      </c>
      <c r="C59" s="260"/>
      <c r="D59" s="261"/>
      <c r="E59" s="262">
        <v>14691904</v>
      </c>
      <c r="F59" s="262">
        <v>25992878</v>
      </c>
      <c r="G59" s="263"/>
    </row>
    <row r="60" spans="1:7" s="264" customFormat="1" ht="22.5" customHeight="1">
      <c r="A60" s="258"/>
      <c r="B60" s="265" t="s">
        <v>319</v>
      </c>
      <c r="C60" s="260"/>
      <c r="D60" s="261"/>
      <c r="E60" s="262">
        <f>SUM(E61:E62)</f>
        <v>0</v>
      </c>
      <c r="F60" s="262">
        <f>SUM(F61:F62)</f>
        <v>71998693</v>
      </c>
      <c r="G60" s="263"/>
    </row>
    <row r="61" spans="1:7" s="264" customFormat="1" ht="22.5" customHeight="1">
      <c r="A61" s="258"/>
      <c r="B61" s="265" t="s">
        <v>320</v>
      </c>
      <c r="C61" s="260"/>
      <c r="D61" s="261"/>
      <c r="E61" s="262">
        <v>0</v>
      </c>
      <c r="F61" s="262">
        <v>71998693</v>
      </c>
      <c r="G61" s="263"/>
    </row>
    <row r="62" spans="1:7" s="264" customFormat="1" ht="22.5" customHeight="1">
      <c r="A62" s="258"/>
      <c r="B62" s="265" t="s">
        <v>321</v>
      </c>
      <c r="C62" s="260"/>
      <c r="D62" s="261"/>
      <c r="E62" s="262">
        <v>0</v>
      </c>
      <c r="F62" s="262"/>
      <c r="G62" s="263"/>
    </row>
    <row r="63" spans="1:7" s="264" customFormat="1" ht="22.5" customHeight="1">
      <c r="A63" s="258"/>
      <c r="B63" s="265" t="s">
        <v>322</v>
      </c>
      <c r="C63" s="260"/>
      <c r="D63" s="261"/>
      <c r="E63" s="262">
        <v>88307496</v>
      </c>
      <c r="F63" s="262">
        <v>183987249</v>
      </c>
      <c r="G63" s="263"/>
    </row>
    <row r="64" spans="1:7" ht="22.5" customHeight="1">
      <c r="A64" s="252" t="s">
        <v>323</v>
      </c>
      <c r="B64" s="253" t="s">
        <v>324</v>
      </c>
      <c r="C64" s="254"/>
      <c r="D64" s="255"/>
      <c r="E64" s="256">
        <f>E65+E66+E74+E77+E87</f>
        <v>47493257894</v>
      </c>
      <c r="F64" s="256">
        <f>F65+F66+F74+F77+F87</f>
        <v>53681752521</v>
      </c>
      <c r="G64" s="277"/>
    </row>
    <row r="65" spans="1:7" ht="22.5" customHeight="1">
      <c r="A65" s="252" t="s">
        <v>271</v>
      </c>
      <c r="B65" s="253" t="s">
        <v>325</v>
      </c>
      <c r="C65" s="254"/>
      <c r="D65" s="255"/>
      <c r="E65" s="256"/>
      <c r="F65" s="256"/>
      <c r="G65" s="277"/>
    </row>
    <row r="66" spans="1:7" ht="22.5" customHeight="1">
      <c r="A66" s="252" t="s">
        <v>277</v>
      </c>
      <c r="B66" s="253" t="s">
        <v>326</v>
      </c>
      <c r="C66" s="254"/>
      <c r="D66" s="255"/>
      <c r="E66" s="256">
        <f>E67+E70+E73</f>
        <v>1739300181</v>
      </c>
      <c r="F66" s="256">
        <f>F67+F70+F73</f>
        <v>1926256339</v>
      </c>
      <c r="G66" s="277"/>
    </row>
    <row r="67" spans="1:7" s="251" customFormat="1" ht="22.5" customHeight="1">
      <c r="A67" s="252" t="s">
        <v>327</v>
      </c>
      <c r="B67" s="253" t="s">
        <v>328</v>
      </c>
      <c r="C67" s="254"/>
      <c r="D67" s="255"/>
      <c r="E67" s="256">
        <f>SUM(E68:E69)</f>
        <v>1441057526</v>
      </c>
      <c r="F67" s="256">
        <f>SUM(F68:F69)</f>
        <v>1282879490</v>
      </c>
      <c r="G67" s="269"/>
    </row>
    <row r="68" spans="1:7" s="264" customFormat="1" ht="22.5" customHeight="1">
      <c r="A68" s="258"/>
      <c r="B68" s="265" t="s">
        <v>329</v>
      </c>
      <c r="C68" s="260"/>
      <c r="D68" s="261"/>
      <c r="E68" s="262">
        <v>3283004399</v>
      </c>
      <c r="F68" s="262">
        <v>3033593061</v>
      </c>
      <c r="G68" s="263"/>
    </row>
    <row r="69" spans="1:7" s="264" customFormat="1" ht="22.5" customHeight="1">
      <c r="A69" s="258"/>
      <c r="B69" s="265" t="s">
        <v>330</v>
      </c>
      <c r="C69" s="260"/>
      <c r="D69" s="261"/>
      <c r="E69" s="262">
        <v>-1841946873</v>
      </c>
      <c r="F69" s="262">
        <v>-1750713571</v>
      </c>
      <c r="G69" s="263"/>
    </row>
    <row r="70" spans="1:7" s="251" customFormat="1" ht="22.5" customHeight="1">
      <c r="A70" s="252" t="s">
        <v>331</v>
      </c>
      <c r="B70" s="253" t="s">
        <v>332</v>
      </c>
      <c r="C70" s="254"/>
      <c r="D70" s="255"/>
      <c r="E70" s="256">
        <f>SUM(E71:E72)</f>
        <v>122976250</v>
      </c>
      <c r="F70" s="256">
        <f>SUM(F71:F72)</f>
        <v>0</v>
      </c>
      <c r="G70" s="269"/>
    </row>
    <row r="71" spans="1:7" s="264" customFormat="1" ht="22.5" customHeight="1">
      <c r="A71" s="258"/>
      <c r="B71" s="265" t="s">
        <v>333</v>
      </c>
      <c r="C71" s="260"/>
      <c r="D71" s="261"/>
      <c r="E71" s="262">
        <v>134155909</v>
      </c>
      <c r="F71" s="262"/>
      <c r="G71" s="263"/>
    </row>
    <row r="72" spans="1:7" s="264" customFormat="1" ht="22.5" customHeight="1">
      <c r="A72" s="258"/>
      <c r="B72" s="265" t="s">
        <v>334</v>
      </c>
      <c r="C72" s="260"/>
      <c r="D72" s="261"/>
      <c r="E72" s="262">
        <v>-11179659</v>
      </c>
      <c r="F72" s="262"/>
      <c r="G72" s="263"/>
    </row>
    <row r="73" spans="1:7" s="238" customFormat="1" ht="22.5" customHeight="1">
      <c r="A73" s="252" t="s">
        <v>335</v>
      </c>
      <c r="B73" s="253" t="s">
        <v>336</v>
      </c>
      <c r="C73" s="254"/>
      <c r="D73" s="255"/>
      <c r="E73" s="256">
        <v>175266405</v>
      </c>
      <c r="F73" s="256">
        <v>643376849</v>
      </c>
      <c r="G73" s="257"/>
    </row>
    <row r="74" spans="1:7" s="238" customFormat="1" ht="22.5" customHeight="1">
      <c r="A74" s="252" t="s">
        <v>280</v>
      </c>
      <c r="B74" s="253" t="s">
        <v>337</v>
      </c>
      <c r="C74" s="254"/>
      <c r="D74" s="255"/>
      <c r="E74" s="256">
        <f>SUM(E75:E76)</f>
        <v>1524154064</v>
      </c>
      <c r="F74" s="256">
        <f>SUM(F75:F76)</f>
        <v>1599455288</v>
      </c>
      <c r="G74" s="257"/>
    </row>
    <row r="75" spans="1:7" s="264" customFormat="1" ht="22.5" customHeight="1">
      <c r="A75" s="272"/>
      <c r="B75" s="259" t="s">
        <v>338</v>
      </c>
      <c r="C75" s="260"/>
      <c r="D75" s="261"/>
      <c r="E75" s="262">
        <v>1961509789</v>
      </c>
      <c r="F75" s="262">
        <v>1961509789</v>
      </c>
      <c r="G75" s="263"/>
    </row>
    <row r="76" spans="1:7" s="264" customFormat="1" ht="22.5" customHeight="1">
      <c r="A76" s="272"/>
      <c r="B76" s="259" t="s">
        <v>339</v>
      </c>
      <c r="C76" s="260"/>
      <c r="D76" s="261"/>
      <c r="E76" s="262">
        <v>-437355725</v>
      </c>
      <c r="F76" s="262">
        <v>-362054501</v>
      </c>
      <c r="G76" s="263"/>
    </row>
    <row r="77" spans="1:7" s="251" customFormat="1" ht="22.5" customHeight="1">
      <c r="A77" s="252" t="s">
        <v>303</v>
      </c>
      <c r="B77" s="253" t="s">
        <v>340</v>
      </c>
      <c r="C77" s="254"/>
      <c r="D77" s="255"/>
      <c r="E77" s="256">
        <f>SUM(E78:E86)</f>
        <v>43555797000</v>
      </c>
      <c r="F77" s="256">
        <f>SUM(F78:F86)</f>
        <v>48555797000</v>
      </c>
      <c r="G77" s="269"/>
    </row>
    <row r="78" spans="1:7" s="264" customFormat="1" ht="22.5" customHeight="1">
      <c r="A78" s="272"/>
      <c r="B78" s="265" t="s">
        <v>341</v>
      </c>
      <c r="C78" s="260"/>
      <c r="D78" s="261"/>
      <c r="E78" s="262">
        <v>10625000000</v>
      </c>
      <c r="F78" s="262">
        <v>10625000000</v>
      </c>
      <c r="G78" s="263"/>
    </row>
    <row r="79" spans="1:7" s="264" customFormat="1" ht="22.5" customHeight="1">
      <c r="A79" s="272"/>
      <c r="B79" s="265" t="s">
        <v>342</v>
      </c>
      <c r="C79" s="260"/>
      <c r="D79" s="261"/>
      <c r="E79" s="262">
        <v>6353647000</v>
      </c>
      <c r="F79" s="262">
        <v>6353647000</v>
      </c>
      <c r="G79" s="263"/>
    </row>
    <row r="80" spans="1:7" s="264" customFormat="1" ht="22.5" customHeight="1">
      <c r="A80" s="272"/>
      <c r="B80" s="265" t="s">
        <v>343</v>
      </c>
      <c r="C80" s="260"/>
      <c r="D80" s="261"/>
      <c r="E80" s="262">
        <v>1667150000</v>
      </c>
      <c r="F80" s="262">
        <v>1667150000</v>
      </c>
      <c r="G80" s="263"/>
    </row>
    <row r="81" spans="1:7" s="264" customFormat="1" ht="22.5" customHeight="1">
      <c r="A81" s="272"/>
      <c r="B81" s="265" t="s">
        <v>344</v>
      </c>
      <c r="C81" s="260"/>
      <c r="D81" s="261"/>
      <c r="E81" s="262">
        <v>4350000000</v>
      </c>
      <c r="F81" s="262">
        <v>4350000000</v>
      </c>
      <c r="G81" s="263"/>
    </row>
    <row r="82" spans="1:7" s="264" customFormat="1" ht="22.5" customHeight="1">
      <c r="A82" s="272"/>
      <c r="B82" s="265" t="s">
        <v>345</v>
      </c>
      <c r="C82" s="260"/>
      <c r="D82" s="261"/>
      <c r="E82" s="262">
        <v>990000000</v>
      </c>
      <c r="F82" s="262">
        <v>990000000</v>
      </c>
      <c r="G82" s="263"/>
    </row>
    <row r="83" spans="1:7" s="264" customFormat="1" ht="22.5" customHeight="1">
      <c r="A83" s="272"/>
      <c r="B83" s="265" t="s">
        <v>346</v>
      </c>
      <c r="C83" s="260"/>
      <c r="D83" s="261"/>
      <c r="E83" s="262">
        <v>9500000000</v>
      </c>
      <c r="F83" s="262">
        <v>9500000000</v>
      </c>
      <c r="G83" s="263"/>
    </row>
    <row r="84" spans="1:7" s="264" customFormat="1" ht="22.5" customHeight="1">
      <c r="A84" s="272"/>
      <c r="B84" s="265" t="s">
        <v>347</v>
      </c>
      <c r="C84" s="260"/>
      <c r="D84" s="261"/>
      <c r="E84" s="262">
        <v>0</v>
      </c>
      <c r="F84" s="262">
        <v>10000000000</v>
      </c>
      <c r="G84" s="263"/>
    </row>
    <row r="85" spans="1:7" s="264" customFormat="1" ht="22.5" customHeight="1">
      <c r="A85" s="272"/>
      <c r="B85" s="265" t="s">
        <v>348</v>
      </c>
      <c r="C85" s="260"/>
      <c r="D85" s="261"/>
      <c r="E85" s="262">
        <v>10000000000</v>
      </c>
      <c r="F85" s="262">
        <v>5000000000</v>
      </c>
      <c r="G85" s="263"/>
    </row>
    <row r="86" spans="1:7" s="264" customFormat="1" ht="22.5" customHeight="1">
      <c r="A86" s="272"/>
      <c r="B86" s="265" t="s">
        <v>349</v>
      </c>
      <c r="C86" s="260"/>
      <c r="D86" s="261"/>
      <c r="E86" s="262">
        <v>70000000</v>
      </c>
      <c r="F86" s="262">
        <v>70000000</v>
      </c>
      <c r="G86" s="263"/>
    </row>
    <row r="87" spans="1:7" s="238" customFormat="1" ht="22.5" customHeight="1">
      <c r="A87" s="252" t="s">
        <v>316</v>
      </c>
      <c r="B87" s="253" t="s">
        <v>350</v>
      </c>
      <c r="C87" s="254"/>
      <c r="D87" s="255"/>
      <c r="E87" s="256">
        <f>SUM(E88:E90)</f>
        <v>674006649</v>
      </c>
      <c r="F87" s="256">
        <f>SUM(F88:F90)</f>
        <v>1600243894</v>
      </c>
      <c r="G87" s="257"/>
    </row>
    <row r="88" spans="1:7" ht="22.5" customHeight="1">
      <c r="A88" s="278"/>
      <c r="B88" s="265" t="s">
        <v>351</v>
      </c>
      <c r="C88" s="279"/>
      <c r="D88" s="280"/>
      <c r="E88" s="262">
        <v>119939400</v>
      </c>
      <c r="F88" s="262">
        <v>217803043</v>
      </c>
      <c r="G88" s="277"/>
    </row>
    <row r="89" spans="1:7" s="264" customFormat="1" ht="22.5" customHeight="1">
      <c r="A89" s="258"/>
      <c r="B89" s="265" t="s">
        <v>352</v>
      </c>
      <c r="C89" s="260"/>
      <c r="D89" s="261"/>
      <c r="E89" s="262">
        <v>548612705</v>
      </c>
      <c r="F89" s="262">
        <v>1371531761</v>
      </c>
      <c r="G89" s="263" t="s">
        <v>353</v>
      </c>
    </row>
    <row r="90" spans="1:7" s="264" customFormat="1" ht="22.5" customHeight="1" thickBot="1">
      <c r="A90" s="281"/>
      <c r="B90" s="265" t="s">
        <v>354</v>
      </c>
      <c r="C90" s="282"/>
      <c r="D90" s="283"/>
      <c r="E90" s="262">
        <v>5454544</v>
      </c>
      <c r="F90" s="262">
        <v>10909090</v>
      </c>
      <c r="G90" s="263" t="s">
        <v>355</v>
      </c>
    </row>
    <row r="91" spans="1:7" s="238" customFormat="1" ht="22.5" customHeight="1" thickBot="1">
      <c r="A91" s="349" t="s">
        <v>356</v>
      </c>
      <c r="B91" s="370"/>
      <c r="C91" s="370"/>
      <c r="D91" s="371"/>
      <c r="E91" s="284">
        <f>E16+E64</f>
        <v>192073660643</v>
      </c>
      <c r="F91" s="284">
        <f>F16+F64</f>
        <v>170785832529</v>
      </c>
      <c r="G91" s="285"/>
    </row>
    <row r="92" spans="1:7" s="238" customFormat="1" ht="22.5" customHeight="1">
      <c r="A92" s="286"/>
      <c r="B92" s="286"/>
      <c r="C92" s="286"/>
      <c r="D92" s="286"/>
      <c r="E92" s="287"/>
      <c r="F92" s="287"/>
      <c r="G92" s="288"/>
    </row>
    <row r="93" spans="5:7" ht="22.5" customHeight="1" thickBot="1">
      <c r="E93" s="289"/>
      <c r="F93" s="289"/>
      <c r="G93" s="240" t="s">
        <v>265</v>
      </c>
    </row>
    <row r="94" spans="1:7" ht="22.5" customHeight="1" thickBot="1">
      <c r="A94" s="241" t="s">
        <v>266</v>
      </c>
      <c r="B94" s="369" t="s">
        <v>357</v>
      </c>
      <c r="C94" s="370"/>
      <c r="D94" s="371"/>
      <c r="E94" s="284" t="s">
        <v>898</v>
      </c>
      <c r="F94" s="243" t="s">
        <v>895</v>
      </c>
      <c r="G94" s="244" t="s">
        <v>268</v>
      </c>
    </row>
    <row r="95" spans="1:7" s="238" customFormat="1" ht="22.5" customHeight="1">
      <c r="A95" s="245" t="s">
        <v>269</v>
      </c>
      <c r="B95" s="246" t="s">
        <v>358</v>
      </c>
      <c r="C95" s="247"/>
      <c r="D95" s="247"/>
      <c r="E95" s="249">
        <v>157700797520</v>
      </c>
      <c r="F95" s="249">
        <v>138455732004</v>
      </c>
      <c r="G95" s="250"/>
    </row>
    <row r="96" spans="1:7" s="238" customFormat="1" ht="22.5" customHeight="1">
      <c r="A96" s="252" t="s">
        <v>271</v>
      </c>
      <c r="B96" s="253" t="s">
        <v>359</v>
      </c>
      <c r="C96" s="254"/>
      <c r="D96" s="255"/>
      <c r="E96" s="256">
        <v>157682490112</v>
      </c>
      <c r="F96" s="256">
        <v>138414445044</v>
      </c>
      <c r="G96" s="257"/>
    </row>
    <row r="97" spans="1:7" s="238" customFormat="1" ht="22.5" customHeight="1">
      <c r="A97" s="252">
        <v>1</v>
      </c>
      <c r="B97" s="290" t="s">
        <v>360</v>
      </c>
      <c r="C97" s="291"/>
      <c r="D97" s="291"/>
      <c r="E97" s="256"/>
      <c r="F97" s="256">
        <v>5000000000</v>
      </c>
      <c r="G97" s="257"/>
    </row>
    <row r="98" spans="1:7" s="238" customFormat="1" ht="22.5" customHeight="1">
      <c r="A98" s="252">
        <v>2</v>
      </c>
      <c r="B98" s="253" t="s">
        <v>361</v>
      </c>
      <c r="C98" s="254"/>
      <c r="D98" s="254"/>
      <c r="E98" s="256">
        <v>7292342208</v>
      </c>
      <c r="F98" s="256">
        <v>6418112210</v>
      </c>
      <c r="G98" s="257"/>
    </row>
    <row r="99" spans="1:7" s="238" customFormat="1" ht="22.5" customHeight="1">
      <c r="A99" s="252">
        <v>3</v>
      </c>
      <c r="B99" s="253" t="s">
        <v>362</v>
      </c>
      <c r="C99" s="254"/>
      <c r="D99" s="254"/>
      <c r="E99" s="256">
        <v>74156798730</v>
      </c>
      <c r="F99" s="256">
        <v>76928618530</v>
      </c>
      <c r="G99" s="257"/>
    </row>
    <row r="100" spans="1:7" s="238" customFormat="1" ht="22.5" customHeight="1">
      <c r="A100" s="252">
        <v>4</v>
      </c>
      <c r="B100" s="253" t="s">
        <v>363</v>
      </c>
      <c r="C100" s="254"/>
      <c r="D100" s="254"/>
      <c r="E100" s="292">
        <v>2968272384</v>
      </c>
      <c r="F100" s="292">
        <v>158898180</v>
      </c>
      <c r="G100" s="257"/>
    </row>
    <row r="101" spans="1:7" s="264" customFormat="1" ht="22.5" customHeight="1">
      <c r="A101" s="258"/>
      <c r="B101" s="265" t="s">
        <v>364</v>
      </c>
      <c r="C101" s="260"/>
      <c r="D101" s="260"/>
      <c r="E101" s="262">
        <v>1957047158</v>
      </c>
      <c r="F101" s="262">
        <v>0</v>
      </c>
      <c r="G101" s="263"/>
    </row>
    <row r="102" spans="1:7" s="264" customFormat="1" ht="22.5" customHeight="1">
      <c r="A102" s="258"/>
      <c r="B102" s="265" t="s">
        <v>365</v>
      </c>
      <c r="C102" s="260"/>
      <c r="D102" s="260"/>
      <c r="E102" s="262">
        <v>970680489</v>
      </c>
      <c r="F102" s="262"/>
      <c r="G102" s="263"/>
    </row>
    <row r="103" spans="1:7" s="264" customFormat="1" ht="22.5" customHeight="1">
      <c r="A103" s="258"/>
      <c r="B103" s="265" t="s">
        <v>366</v>
      </c>
      <c r="C103" s="260"/>
      <c r="D103" s="260"/>
      <c r="E103" s="262">
        <v>40544737</v>
      </c>
      <c r="F103" s="262">
        <v>158898180</v>
      </c>
      <c r="G103" s="263"/>
    </row>
    <row r="104" spans="1:7" s="238" customFormat="1" ht="22.5" customHeight="1">
      <c r="A104" s="252">
        <v>5</v>
      </c>
      <c r="B104" s="253" t="s">
        <v>367</v>
      </c>
      <c r="C104" s="266"/>
      <c r="D104" s="266"/>
      <c r="E104" s="256">
        <v>1582901477</v>
      </c>
      <c r="F104" s="256">
        <v>2172570044</v>
      </c>
      <c r="G104" s="269"/>
    </row>
    <row r="105" spans="1:7" s="238" customFormat="1" ht="22.5" customHeight="1">
      <c r="A105" s="293">
        <v>6</v>
      </c>
      <c r="B105" s="253" t="s">
        <v>368</v>
      </c>
      <c r="C105" s="266"/>
      <c r="D105" s="266"/>
      <c r="E105" s="256">
        <v>67626021933</v>
      </c>
      <c r="F105" s="256">
        <v>38095744563</v>
      </c>
      <c r="G105" s="269"/>
    </row>
    <row r="106" spans="1:7" ht="22.5" customHeight="1">
      <c r="A106" s="258"/>
      <c r="B106" s="265" t="s">
        <v>305</v>
      </c>
      <c r="C106" s="260"/>
      <c r="D106" s="260"/>
      <c r="E106" s="294">
        <v>66309123933</v>
      </c>
      <c r="F106" s="262">
        <v>37868744563</v>
      </c>
      <c r="G106" s="263"/>
    </row>
    <row r="107" spans="1:7" ht="22.5" customHeight="1">
      <c r="A107" s="258"/>
      <c r="B107" s="259" t="s">
        <v>306</v>
      </c>
      <c r="C107" s="260"/>
      <c r="D107" s="260"/>
      <c r="E107" s="262">
        <v>37084870998</v>
      </c>
      <c r="F107" s="262">
        <v>5668213345</v>
      </c>
      <c r="G107" s="263"/>
    </row>
    <row r="108" spans="1:7" ht="22.5" customHeight="1">
      <c r="A108" s="258"/>
      <c r="B108" s="259" t="s">
        <v>307</v>
      </c>
      <c r="C108" s="260"/>
      <c r="D108" s="260"/>
      <c r="E108" s="262">
        <v>15665374983</v>
      </c>
      <c r="F108" s="262">
        <v>6541967676</v>
      </c>
      <c r="G108" s="263"/>
    </row>
    <row r="109" spans="1:7" ht="22.5" customHeight="1">
      <c r="A109" s="258"/>
      <c r="B109" s="259" t="s">
        <v>308</v>
      </c>
      <c r="C109" s="260"/>
      <c r="D109" s="260"/>
      <c r="E109" s="262">
        <v>4778717728</v>
      </c>
      <c r="F109" s="262">
        <v>12907619495</v>
      </c>
      <c r="G109" s="263"/>
    </row>
    <row r="110" spans="1:7" ht="22.5" customHeight="1">
      <c r="A110" s="258"/>
      <c r="B110" s="259" t="s">
        <v>309</v>
      </c>
      <c r="C110" s="260"/>
      <c r="D110" s="260"/>
      <c r="E110" s="262">
        <v>3311319168</v>
      </c>
      <c r="F110" s="262">
        <v>7185460210</v>
      </c>
      <c r="G110" s="263"/>
    </row>
    <row r="111" spans="1:7" ht="22.5" customHeight="1">
      <c r="A111" s="258"/>
      <c r="B111" s="259" t="s">
        <v>310</v>
      </c>
      <c r="C111" s="260"/>
      <c r="D111" s="260"/>
      <c r="E111" s="262">
        <v>3328800000</v>
      </c>
      <c r="F111" s="262">
        <v>3427491267</v>
      </c>
      <c r="G111" s="263"/>
    </row>
    <row r="112" spans="1:7" ht="22.5" customHeight="1">
      <c r="A112" s="258"/>
      <c r="B112" s="259" t="s">
        <v>369</v>
      </c>
      <c r="C112" s="260"/>
      <c r="D112" s="260"/>
      <c r="E112" s="262">
        <v>2134909238</v>
      </c>
      <c r="F112" s="262">
        <v>2126727419</v>
      </c>
      <c r="G112" s="263"/>
    </row>
    <row r="113" spans="1:7" ht="22.5" customHeight="1">
      <c r="A113" s="258"/>
      <c r="B113" s="259" t="s">
        <v>370</v>
      </c>
      <c r="C113" s="260"/>
      <c r="D113" s="260"/>
      <c r="E113" s="262">
        <v>5131818</v>
      </c>
      <c r="F113" s="262">
        <v>5131818</v>
      </c>
      <c r="G113" s="263"/>
    </row>
    <row r="114" spans="1:7" ht="22.5" customHeight="1">
      <c r="A114" s="258"/>
      <c r="B114" s="259" t="s">
        <v>371</v>
      </c>
      <c r="C114" s="260"/>
      <c r="D114" s="260"/>
      <c r="E114" s="262">
        <v>0</v>
      </c>
      <c r="F114" s="262">
        <v>6133333</v>
      </c>
      <c r="G114" s="263"/>
    </row>
    <row r="115" spans="1:7" ht="22.5" customHeight="1">
      <c r="A115" s="258"/>
      <c r="B115" s="265" t="s">
        <v>372</v>
      </c>
      <c r="C115" s="260"/>
      <c r="D115" s="260"/>
      <c r="E115" s="294">
        <v>1316898000</v>
      </c>
      <c r="F115" s="262">
        <v>227000000</v>
      </c>
      <c r="G115" s="263"/>
    </row>
    <row r="116" spans="1:8" s="238" customFormat="1" ht="22.5" customHeight="1">
      <c r="A116" s="295">
        <v>7</v>
      </c>
      <c r="B116" s="253" t="s">
        <v>373</v>
      </c>
      <c r="C116" s="254"/>
      <c r="D116" s="254"/>
      <c r="E116" s="256">
        <v>4056153380</v>
      </c>
      <c r="F116" s="256">
        <v>9641801517</v>
      </c>
      <c r="G116" s="269"/>
      <c r="H116" s="296"/>
    </row>
    <row r="117" spans="1:8" ht="22.5" customHeight="1">
      <c r="A117" s="297"/>
      <c r="B117" s="298" t="s">
        <v>374</v>
      </c>
      <c r="C117" s="279"/>
      <c r="D117" s="279"/>
      <c r="E117" s="294">
        <v>689844758</v>
      </c>
      <c r="F117" s="294">
        <v>8528587592</v>
      </c>
      <c r="G117" s="263"/>
      <c r="H117" s="299"/>
    </row>
    <row r="118" spans="1:7" s="264" customFormat="1" ht="22.5" customHeight="1">
      <c r="A118" s="272"/>
      <c r="B118" s="259" t="s">
        <v>375</v>
      </c>
      <c r="C118" s="260"/>
      <c r="D118" s="260"/>
      <c r="E118" s="262">
        <v>62016801</v>
      </c>
      <c r="F118" s="262">
        <v>65789786</v>
      </c>
      <c r="G118" s="263"/>
    </row>
    <row r="119" spans="1:7" s="264" customFormat="1" ht="22.5" customHeight="1">
      <c r="A119" s="272"/>
      <c r="B119" s="259" t="s">
        <v>376</v>
      </c>
      <c r="C119" s="260"/>
      <c r="D119" s="261"/>
      <c r="E119" s="262">
        <v>0</v>
      </c>
      <c r="F119" s="262">
        <v>2236476244</v>
      </c>
      <c r="G119" s="263"/>
    </row>
    <row r="120" spans="1:7" s="264" customFormat="1" ht="22.5" customHeight="1">
      <c r="A120" s="272"/>
      <c r="B120" s="259" t="s">
        <v>377</v>
      </c>
      <c r="C120" s="260"/>
      <c r="D120" s="261"/>
      <c r="E120" s="262">
        <v>102652468</v>
      </c>
      <c r="F120" s="262">
        <v>102652468</v>
      </c>
      <c r="G120" s="263"/>
    </row>
    <row r="121" spans="1:7" s="264" customFormat="1" ht="22.5" customHeight="1">
      <c r="A121" s="258"/>
      <c r="B121" s="259" t="s">
        <v>378</v>
      </c>
      <c r="C121" s="260"/>
      <c r="D121" s="260"/>
      <c r="E121" s="262">
        <v>67093000</v>
      </c>
      <c r="F121" s="262">
        <v>67093000</v>
      </c>
      <c r="G121" s="263"/>
    </row>
    <row r="122" spans="1:7" s="264" customFormat="1" ht="22.5" customHeight="1">
      <c r="A122" s="270"/>
      <c r="B122" s="259" t="s">
        <v>379</v>
      </c>
      <c r="C122" s="260"/>
      <c r="D122" s="261"/>
      <c r="E122" s="262">
        <v>0</v>
      </c>
      <c r="F122" s="300">
        <v>5573800000</v>
      </c>
      <c r="G122" s="263"/>
    </row>
    <row r="123" spans="1:7" s="264" customFormat="1" ht="22.5" customHeight="1">
      <c r="A123" s="270"/>
      <c r="B123" s="259" t="s">
        <v>380</v>
      </c>
      <c r="C123" s="260"/>
      <c r="D123" s="261"/>
      <c r="E123" s="262">
        <v>97274784</v>
      </c>
      <c r="F123" s="300">
        <v>97274784</v>
      </c>
      <c r="G123" s="263"/>
    </row>
    <row r="124" spans="1:7" s="264" customFormat="1" ht="22.5" customHeight="1">
      <c r="A124" s="270"/>
      <c r="B124" s="259" t="s">
        <v>381</v>
      </c>
      <c r="C124" s="260"/>
      <c r="D124" s="261"/>
      <c r="E124" s="262">
        <v>127600951</v>
      </c>
      <c r="F124" s="300"/>
      <c r="G124" s="263"/>
    </row>
    <row r="125" spans="1:7" s="264" customFormat="1" ht="22.5" customHeight="1">
      <c r="A125" s="270"/>
      <c r="B125" s="259" t="s">
        <v>382</v>
      </c>
      <c r="C125" s="260"/>
      <c r="D125" s="261"/>
      <c r="E125" s="262">
        <v>75000000</v>
      </c>
      <c r="F125" s="300"/>
      <c r="G125" s="263"/>
    </row>
    <row r="126" spans="1:7" s="264" customFormat="1" ht="22.5" customHeight="1">
      <c r="A126" s="270"/>
      <c r="B126" s="259" t="s">
        <v>383</v>
      </c>
      <c r="C126" s="260"/>
      <c r="D126" s="261"/>
      <c r="E126" s="262">
        <v>54545455</v>
      </c>
      <c r="F126" s="300">
        <v>283636364</v>
      </c>
      <c r="G126" s="263"/>
    </row>
    <row r="127" spans="1:7" s="264" customFormat="1" ht="22.5" customHeight="1">
      <c r="A127" s="270"/>
      <c r="B127" s="259" t="s">
        <v>384</v>
      </c>
      <c r="C127" s="260"/>
      <c r="D127" s="261"/>
      <c r="E127" s="262">
        <v>55066078</v>
      </c>
      <c r="F127" s="300">
        <v>55066078</v>
      </c>
      <c r="G127" s="263"/>
    </row>
    <row r="128" spans="1:7" s="264" customFormat="1" ht="22.5" customHeight="1">
      <c r="A128" s="258"/>
      <c r="B128" s="259" t="s">
        <v>385</v>
      </c>
      <c r="C128" s="260"/>
      <c r="D128" s="260"/>
      <c r="E128" s="262">
        <v>16000000</v>
      </c>
      <c r="F128" s="301">
        <v>16000000</v>
      </c>
      <c r="G128" s="263"/>
    </row>
    <row r="129" spans="1:7" s="264" customFormat="1" ht="22.5" customHeight="1">
      <c r="A129" s="258"/>
      <c r="B129" s="259" t="s">
        <v>386</v>
      </c>
      <c r="C129" s="260"/>
      <c r="D129" s="260"/>
      <c r="E129" s="262">
        <v>9298868</v>
      </c>
      <c r="F129" s="301">
        <v>9298868</v>
      </c>
      <c r="G129" s="263"/>
    </row>
    <row r="130" spans="1:7" s="264" customFormat="1" ht="22.5" customHeight="1">
      <c r="A130" s="258"/>
      <c r="B130" s="259" t="s">
        <v>387</v>
      </c>
      <c r="C130" s="260"/>
      <c r="D130" s="260"/>
      <c r="E130" s="262">
        <v>23296353</v>
      </c>
      <c r="F130" s="301">
        <v>21500000</v>
      </c>
      <c r="G130" s="263"/>
    </row>
    <row r="131" spans="1:7" s="264" customFormat="1" ht="22.5" customHeight="1">
      <c r="A131" s="258"/>
      <c r="B131" s="298" t="s">
        <v>372</v>
      </c>
      <c r="C131" s="260"/>
      <c r="D131" s="260"/>
      <c r="E131" s="294">
        <v>3160394885</v>
      </c>
      <c r="F131" s="301">
        <v>960307159</v>
      </c>
      <c r="G131" s="263"/>
    </row>
    <row r="132" spans="1:7" s="264" customFormat="1" ht="22.5" customHeight="1">
      <c r="A132" s="258"/>
      <c r="B132" s="265" t="s">
        <v>314</v>
      </c>
      <c r="C132" s="260"/>
      <c r="D132" s="260"/>
      <c r="E132" s="294">
        <v>173100000</v>
      </c>
      <c r="F132" s="301">
        <v>143100000</v>
      </c>
      <c r="G132" s="263"/>
    </row>
    <row r="133" spans="1:7" s="264" customFormat="1" ht="22.5" customHeight="1">
      <c r="A133" s="258"/>
      <c r="B133" s="265" t="s">
        <v>315</v>
      </c>
      <c r="C133" s="260"/>
      <c r="D133" s="260"/>
      <c r="E133" s="294">
        <v>32087167</v>
      </c>
      <c r="F133" s="301">
        <v>9806766</v>
      </c>
      <c r="G133" s="263"/>
    </row>
    <row r="134" spans="1:7" ht="22.5" customHeight="1">
      <c r="A134" s="252" t="s">
        <v>277</v>
      </c>
      <c r="B134" s="253" t="s">
        <v>388</v>
      </c>
      <c r="C134" s="254"/>
      <c r="D134" s="254"/>
      <c r="E134" s="268">
        <v>18307408</v>
      </c>
      <c r="F134" s="268">
        <v>41286960</v>
      </c>
      <c r="G134" s="277"/>
    </row>
    <row r="135" spans="1:7" ht="22.5" customHeight="1">
      <c r="A135" s="278">
        <v>1</v>
      </c>
      <c r="B135" s="302" t="s">
        <v>389</v>
      </c>
      <c r="C135" s="279"/>
      <c r="D135" s="280"/>
      <c r="E135" s="294">
        <v>18307408</v>
      </c>
      <c r="F135" s="301">
        <v>41286960</v>
      </c>
      <c r="G135" s="277"/>
    </row>
    <row r="136" spans="1:7" ht="22.5" customHeight="1">
      <c r="A136" s="252" t="s">
        <v>323</v>
      </c>
      <c r="B136" s="253" t="s">
        <v>390</v>
      </c>
      <c r="C136" s="254"/>
      <c r="D136" s="254"/>
      <c r="E136" s="256">
        <v>34372863123</v>
      </c>
      <c r="F136" s="256">
        <v>32330100525</v>
      </c>
      <c r="G136" s="263"/>
    </row>
    <row r="137" spans="1:7" ht="22.5" customHeight="1">
      <c r="A137" s="252" t="s">
        <v>271</v>
      </c>
      <c r="B137" s="253" t="s">
        <v>391</v>
      </c>
      <c r="C137" s="254"/>
      <c r="D137" s="254"/>
      <c r="E137" s="256">
        <v>35753666515</v>
      </c>
      <c r="F137" s="256">
        <v>32114343063</v>
      </c>
      <c r="G137" s="263"/>
    </row>
    <row r="138" spans="1:7" ht="22.5" customHeight="1">
      <c r="A138" s="278">
        <v>1</v>
      </c>
      <c r="B138" s="302" t="s">
        <v>392</v>
      </c>
      <c r="C138" s="279"/>
      <c r="D138" s="279"/>
      <c r="E138" s="294">
        <v>15000000000</v>
      </c>
      <c r="F138" s="294">
        <v>15000000000</v>
      </c>
      <c r="G138" s="303"/>
    </row>
    <row r="139" spans="1:7" ht="22.5" customHeight="1">
      <c r="A139" s="297">
        <v>2</v>
      </c>
      <c r="B139" s="302" t="s">
        <v>393</v>
      </c>
      <c r="C139" s="279"/>
      <c r="D139" s="279"/>
      <c r="E139" s="294">
        <v>0</v>
      </c>
      <c r="F139" s="294"/>
      <c r="G139" s="263"/>
    </row>
    <row r="140" spans="1:7" ht="22.5" customHeight="1">
      <c r="A140" s="297">
        <v>3</v>
      </c>
      <c r="B140" s="302" t="s">
        <v>394</v>
      </c>
      <c r="C140" s="279"/>
      <c r="D140" s="279"/>
      <c r="E140" s="294">
        <v>12481357321</v>
      </c>
      <c r="F140" s="294">
        <v>11118676833</v>
      </c>
      <c r="G140" s="263"/>
    </row>
    <row r="141" spans="1:7" ht="22.5" customHeight="1">
      <c r="A141" s="278">
        <v>4</v>
      </c>
      <c r="B141" s="302" t="s">
        <v>395</v>
      </c>
      <c r="C141" s="279"/>
      <c r="D141" s="279"/>
      <c r="E141" s="294">
        <v>1046771622</v>
      </c>
      <c r="F141" s="294">
        <v>1046771622</v>
      </c>
      <c r="G141" s="263"/>
    </row>
    <row r="142" spans="1:7" ht="22.5" customHeight="1">
      <c r="A142" s="278">
        <v>5</v>
      </c>
      <c r="B142" s="302" t="s">
        <v>396</v>
      </c>
      <c r="C142" s="279"/>
      <c r="D142" s="279"/>
      <c r="E142" s="294">
        <v>458569616</v>
      </c>
      <c r="F142" s="294">
        <v>4948894608</v>
      </c>
      <c r="G142" s="263"/>
    </row>
    <row r="143" spans="1:7" ht="22.5" customHeight="1">
      <c r="A143" s="278"/>
      <c r="B143" s="302" t="s">
        <v>397</v>
      </c>
      <c r="C143" s="279"/>
      <c r="D143" s="279"/>
      <c r="E143" s="294">
        <v>457521629</v>
      </c>
      <c r="F143" s="294">
        <v>457521629</v>
      </c>
      <c r="G143" s="263"/>
    </row>
    <row r="144" spans="1:7" ht="22.5" customHeight="1">
      <c r="A144" s="278"/>
      <c r="B144" s="302" t="s">
        <v>398</v>
      </c>
      <c r="C144" s="279"/>
      <c r="D144" s="279"/>
      <c r="E144" s="294">
        <v>1047987</v>
      </c>
      <c r="F144" s="294">
        <v>4491372979</v>
      </c>
      <c r="G144" s="263"/>
    </row>
    <row r="145" spans="1:7" ht="22.5" customHeight="1">
      <c r="A145" s="278">
        <v>6</v>
      </c>
      <c r="B145" s="302" t="s">
        <v>399</v>
      </c>
      <c r="C145" s="279"/>
      <c r="D145" s="279"/>
      <c r="E145" s="294">
        <v>6766967956</v>
      </c>
      <c r="F145" s="294"/>
      <c r="G145" s="263"/>
    </row>
    <row r="146" spans="1:7" ht="22.5" customHeight="1">
      <c r="A146" s="252" t="s">
        <v>277</v>
      </c>
      <c r="B146" s="253" t="s">
        <v>400</v>
      </c>
      <c r="C146" s="254"/>
      <c r="D146" s="254"/>
      <c r="E146" s="256">
        <v>-1380803392</v>
      </c>
      <c r="F146" s="256">
        <v>215757462</v>
      </c>
      <c r="G146" s="269"/>
    </row>
    <row r="147" spans="1:7" ht="22.5" customHeight="1">
      <c r="A147" s="297">
        <v>1</v>
      </c>
      <c r="B147" s="302" t="s">
        <v>401</v>
      </c>
      <c r="C147" s="279"/>
      <c r="D147" s="279"/>
      <c r="E147" s="294">
        <v>1478337853</v>
      </c>
      <c r="F147" s="294">
        <v>3082578525</v>
      </c>
      <c r="G147" s="263"/>
    </row>
    <row r="148" spans="1:7" ht="22.5" customHeight="1" thickBot="1">
      <c r="A148" s="297">
        <v>2</v>
      </c>
      <c r="B148" s="302" t="s">
        <v>402</v>
      </c>
      <c r="C148" s="279"/>
      <c r="D148" s="279"/>
      <c r="E148" s="294">
        <v>-2859141245</v>
      </c>
      <c r="F148" s="304">
        <v>-2866821063</v>
      </c>
      <c r="G148" s="305"/>
    </row>
    <row r="149" spans="1:7" ht="22.5" customHeight="1" thickBot="1">
      <c r="A149" s="349" t="s">
        <v>403</v>
      </c>
      <c r="B149" s="370"/>
      <c r="C149" s="370"/>
      <c r="D149" s="242"/>
      <c r="E149" s="284">
        <v>192073660643</v>
      </c>
      <c r="F149" s="284">
        <v>170785832529</v>
      </c>
      <c r="G149" s="285"/>
    </row>
    <row r="150" spans="4:6" ht="22.5" customHeight="1">
      <c r="D150" s="306"/>
      <c r="E150" s="289">
        <f>E149-E91</f>
        <v>0</v>
      </c>
      <c r="F150" s="289">
        <f>F149-F91</f>
        <v>0</v>
      </c>
    </row>
    <row r="151" spans="1:6" ht="22.5" customHeight="1">
      <c r="A151" s="238" t="s">
        <v>404</v>
      </c>
      <c r="D151" s="306"/>
      <c r="E151" s="289"/>
      <c r="F151" s="289"/>
    </row>
    <row r="152" spans="1:6" ht="22.5" customHeight="1">
      <c r="A152" s="238" t="s">
        <v>405</v>
      </c>
      <c r="D152" s="306"/>
      <c r="E152" s="289"/>
      <c r="F152" s="289"/>
    </row>
    <row r="153" spans="1:7" ht="15.75" customHeight="1" thickBot="1">
      <c r="A153" s="238"/>
      <c r="D153" s="306"/>
      <c r="E153" s="289"/>
      <c r="F153" s="289"/>
      <c r="G153" s="240" t="s">
        <v>265</v>
      </c>
    </row>
    <row r="154" spans="1:7" ht="22.5" customHeight="1" thickBot="1">
      <c r="A154" s="241" t="s">
        <v>266</v>
      </c>
      <c r="B154" s="343" t="s">
        <v>406</v>
      </c>
      <c r="C154" s="369"/>
      <c r="D154" s="242"/>
      <c r="E154" s="284" t="s">
        <v>948</v>
      </c>
      <c r="F154" s="284" t="s">
        <v>949</v>
      </c>
      <c r="G154" s="244" t="s">
        <v>268</v>
      </c>
    </row>
    <row r="155" spans="1:7" ht="22.5" customHeight="1">
      <c r="A155" s="307">
        <v>1</v>
      </c>
      <c r="B155" s="308" t="s">
        <v>407</v>
      </c>
      <c r="C155" s="309"/>
      <c r="D155" s="309"/>
      <c r="E155" s="310">
        <v>39447314825</v>
      </c>
      <c r="F155" s="310">
        <v>41542648518</v>
      </c>
      <c r="G155" s="311"/>
    </row>
    <row r="156" spans="1:7" ht="22.5" customHeight="1">
      <c r="A156" s="307"/>
      <c r="B156" s="312" t="s">
        <v>408</v>
      </c>
      <c r="C156" s="313"/>
      <c r="D156" s="313"/>
      <c r="E156" s="262">
        <v>35558993587</v>
      </c>
      <c r="F156" s="262">
        <v>39632085114</v>
      </c>
      <c r="G156" s="311"/>
    </row>
    <row r="157" spans="1:7" ht="22.5" customHeight="1">
      <c r="A157" s="307"/>
      <c r="B157" s="314" t="s">
        <v>409</v>
      </c>
      <c r="C157" s="313"/>
      <c r="D157" s="313"/>
      <c r="E157" s="262">
        <v>2702130725</v>
      </c>
      <c r="F157" s="262">
        <v>991660093</v>
      </c>
      <c r="G157" s="315" t="s">
        <v>410</v>
      </c>
    </row>
    <row r="158" spans="1:7" ht="22.5" customHeight="1">
      <c r="A158" s="307"/>
      <c r="B158" s="314" t="s">
        <v>411</v>
      </c>
      <c r="C158" s="313"/>
      <c r="D158" s="313"/>
      <c r="E158" s="262">
        <v>1186190513</v>
      </c>
      <c r="F158" s="262">
        <v>918903311</v>
      </c>
      <c r="G158" s="315"/>
    </row>
    <row r="159" spans="1:7" ht="22.5" customHeight="1">
      <c r="A159" s="307">
        <v>2</v>
      </c>
      <c r="B159" s="308" t="s">
        <v>412</v>
      </c>
      <c r="C159" s="309"/>
      <c r="D159" s="309"/>
      <c r="E159" s="294">
        <v>16363636</v>
      </c>
      <c r="F159" s="262">
        <v>0</v>
      </c>
      <c r="G159" s="311"/>
    </row>
    <row r="160" spans="1:7" ht="22.5" customHeight="1">
      <c r="A160" s="278">
        <v>3</v>
      </c>
      <c r="B160" s="302" t="s">
        <v>413</v>
      </c>
      <c r="C160" s="279"/>
      <c r="D160" s="279"/>
      <c r="E160" s="294">
        <v>39430951189</v>
      </c>
      <c r="F160" s="294">
        <v>41542648518</v>
      </c>
      <c r="G160" s="277"/>
    </row>
    <row r="161" spans="1:7" ht="22.5" customHeight="1">
      <c r="A161" s="278">
        <v>4</v>
      </c>
      <c r="B161" s="302" t="s">
        <v>414</v>
      </c>
      <c r="C161" s="260"/>
      <c r="D161" s="260"/>
      <c r="E161" s="294">
        <v>13095396516</v>
      </c>
      <c r="F161" s="262">
        <v>16217891327</v>
      </c>
      <c r="G161" s="263"/>
    </row>
    <row r="162" spans="1:7" ht="22.5" customHeight="1">
      <c r="A162" s="278">
        <v>5</v>
      </c>
      <c r="B162" s="302" t="s">
        <v>415</v>
      </c>
      <c r="C162" s="279"/>
      <c r="D162" s="279"/>
      <c r="E162" s="294">
        <v>26335554673</v>
      </c>
      <c r="F162" s="294">
        <v>25324757191</v>
      </c>
      <c r="G162" s="263"/>
    </row>
    <row r="163" spans="1:7" ht="22.5" customHeight="1">
      <c r="A163" s="278">
        <v>6</v>
      </c>
      <c r="B163" s="302" t="s">
        <v>416</v>
      </c>
      <c r="C163" s="279"/>
      <c r="D163" s="279"/>
      <c r="E163" s="294">
        <v>4767662423</v>
      </c>
      <c r="F163" s="262">
        <v>2067041663</v>
      </c>
      <c r="G163" s="263"/>
    </row>
    <row r="164" spans="1:7" ht="22.5" customHeight="1">
      <c r="A164" s="278">
        <v>7</v>
      </c>
      <c r="B164" s="302" t="s">
        <v>417</v>
      </c>
      <c r="C164" s="279"/>
      <c r="D164" s="279"/>
      <c r="E164" s="294">
        <v>4890167</v>
      </c>
      <c r="F164" s="262">
        <v>47500000</v>
      </c>
      <c r="G164" s="263"/>
    </row>
    <row r="165" spans="1:7" ht="22.5" customHeight="1">
      <c r="A165" s="278"/>
      <c r="B165" s="302" t="s">
        <v>457</v>
      </c>
      <c r="C165" s="279"/>
      <c r="D165" s="279"/>
      <c r="E165" s="262">
        <v>981367</v>
      </c>
      <c r="F165" s="262">
        <v>0</v>
      </c>
      <c r="G165" s="263"/>
    </row>
    <row r="166" spans="1:7" ht="22.5" customHeight="1">
      <c r="A166" s="278">
        <v>8</v>
      </c>
      <c r="B166" s="302" t="s">
        <v>418</v>
      </c>
      <c r="C166" s="279"/>
      <c r="D166" s="279"/>
      <c r="E166" s="294">
        <v>701510346</v>
      </c>
      <c r="F166" s="262">
        <v>1070461080</v>
      </c>
      <c r="G166" s="263"/>
    </row>
    <row r="167" spans="1:7" ht="22.5" customHeight="1">
      <c r="A167" s="278">
        <v>9</v>
      </c>
      <c r="B167" s="302" t="s">
        <v>419</v>
      </c>
      <c r="C167" s="279"/>
      <c r="D167" s="279"/>
      <c r="E167" s="294">
        <v>3680489613</v>
      </c>
      <c r="F167" s="262">
        <v>5432940351</v>
      </c>
      <c r="G167" s="263"/>
    </row>
    <row r="168" spans="1:7" ht="22.5" customHeight="1">
      <c r="A168" s="278">
        <v>10</v>
      </c>
      <c r="B168" s="302" t="s">
        <v>420</v>
      </c>
      <c r="C168" s="279"/>
      <c r="D168" s="279"/>
      <c r="E168" s="294">
        <v>26716326970</v>
      </c>
      <c r="F168" s="294">
        <v>20840897423</v>
      </c>
      <c r="G168" s="263"/>
    </row>
    <row r="169" spans="1:7" ht="22.5" customHeight="1">
      <c r="A169" s="278">
        <v>11</v>
      </c>
      <c r="B169" s="302" t="s">
        <v>421</v>
      </c>
      <c r="C169" s="279"/>
      <c r="D169" s="279"/>
      <c r="E169" s="294">
        <v>116704959</v>
      </c>
      <c r="F169" s="262">
        <v>480041527</v>
      </c>
      <c r="G169" s="263"/>
    </row>
    <row r="170" spans="1:7" ht="22.5" customHeight="1">
      <c r="A170" s="278">
        <v>12</v>
      </c>
      <c r="B170" s="302" t="s">
        <v>422</v>
      </c>
      <c r="C170" s="279"/>
      <c r="D170" s="279"/>
      <c r="E170" s="294">
        <v>17168777996</v>
      </c>
      <c r="F170" s="262">
        <v>13349092259</v>
      </c>
      <c r="G170" s="263"/>
    </row>
    <row r="171" spans="1:7" ht="22.5" customHeight="1">
      <c r="A171" s="278">
        <v>13</v>
      </c>
      <c r="B171" s="302" t="s">
        <v>423</v>
      </c>
      <c r="C171" s="279"/>
      <c r="D171" s="279"/>
      <c r="E171" s="294">
        <v>-17052073037</v>
      </c>
      <c r="F171" s="294">
        <v>-12869050732</v>
      </c>
      <c r="G171" s="263"/>
    </row>
    <row r="172" spans="1:7" ht="22.5" customHeight="1">
      <c r="A172" s="316">
        <v>14</v>
      </c>
      <c r="B172" s="302" t="s">
        <v>424</v>
      </c>
      <c r="C172" s="279"/>
      <c r="D172" s="280"/>
      <c r="E172" s="294">
        <v>9664253933</v>
      </c>
      <c r="F172" s="294">
        <v>7971846691</v>
      </c>
      <c r="G172" s="263"/>
    </row>
    <row r="173" spans="1:7" ht="22.5" customHeight="1">
      <c r="A173" s="316">
        <v>15</v>
      </c>
      <c r="B173" s="302" t="s">
        <v>425</v>
      </c>
      <c r="C173" s="279"/>
      <c r="D173" s="280"/>
      <c r="E173" s="294">
        <v>2725360977</v>
      </c>
      <c r="F173" s="294">
        <v>2220917073</v>
      </c>
      <c r="G173" s="263"/>
    </row>
    <row r="174" spans="1:7" ht="22.5" customHeight="1">
      <c r="A174" s="316">
        <v>16</v>
      </c>
      <c r="B174" s="302" t="s">
        <v>426</v>
      </c>
      <c r="C174" s="279"/>
      <c r="D174" s="280"/>
      <c r="E174" s="294">
        <v>6938892956</v>
      </c>
      <c r="F174" s="294">
        <v>5750929618</v>
      </c>
      <c r="G174" s="263"/>
    </row>
    <row r="175" spans="1:7" ht="22.5" customHeight="1">
      <c r="A175" s="316">
        <v>17</v>
      </c>
      <c r="B175" s="302" t="s">
        <v>427</v>
      </c>
      <c r="C175" s="279"/>
      <c r="D175" s="280"/>
      <c r="E175" s="317">
        <f>E174/E138</f>
        <v>0.46259286373333336</v>
      </c>
      <c r="F175" s="317">
        <f>F174/F138</f>
        <v>0.38339530786666665</v>
      </c>
      <c r="G175" s="263"/>
    </row>
    <row r="176" spans="1:7" ht="22.5" customHeight="1" thickBot="1">
      <c r="A176" s="318">
        <v>18</v>
      </c>
      <c r="B176" s="319" t="s">
        <v>428</v>
      </c>
      <c r="C176" s="320"/>
      <c r="D176" s="321"/>
      <c r="E176" s="304"/>
      <c r="F176" s="304"/>
      <c r="G176" s="322"/>
    </row>
    <row r="177" spans="1:7" ht="16.5" customHeight="1">
      <c r="A177" s="323"/>
      <c r="B177" s="324"/>
      <c r="C177" s="306"/>
      <c r="D177" s="306"/>
      <c r="E177" s="325"/>
      <c r="F177" s="325"/>
      <c r="G177" s="326"/>
    </row>
    <row r="178" spans="1:4" ht="22.5" customHeight="1">
      <c r="A178" s="238" t="s">
        <v>429</v>
      </c>
      <c r="D178" s="306"/>
    </row>
    <row r="179" spans="4:7" ht="16.5" customHeight="1" thickBot="1">
      <c r="D179" s="306"/>
      <c r="G179" s="240"/>
    </row>
    <row r="180" spans="1:7" ht="21.75" customHeight="1" thickBot="1">
      <c r="A180" s="241" t="s">
        <v>266</v>
      </c>
      <c r="B180" s="369" t="s">
        <v>430</v>
      </c>
      <c r="C180" s="370"/>
      <c r="D180" s="327" t="s">
        <v>431</v>
      </c>
      <c r="E180" s="327" t="s">
        <v>948</v>
      </c>
      <c r="F180" s="327" t="s">
        <v>949</v>
      </c>
      <c r="G180" s="328" t="s">
        <v>268</v>
      </c>
    </row>
    <row r="181" spans="1:7" s="238" customFormat="1" ht="21.75" customHeight="1">
      <c r="A181" s="245">
        <v>1</v>
      </c>
      <c r="B181" s="246" t="s">
        <v>432</v>
      </c>
      <c r="C181" s="247"/>
      <c r="D181" s="329"/>
      <c r="E181" s="329"/>
      <c r="F181" s="329"/>
      <c r="G181" s="250"/>
    </row>
    <row r="182" spans="1:7" ht="21.75" customHeight="1">
      <c r="A182" s="307" t="s">
        <v>433</v>
      </c>
      <c r="B182" s="308" t="s">
        <v>434</v>
      </c>
      <c r="C182" s="309"/>
      <c r="D182" s="330"/>
      <c r="E182" s="330"/>
      <c r="F182" s="330"/>
      <c r="G182" s="269"/>
    </row>
    <row r="183" spans="1:7" s="264" customFormat="1" ht="21.75" customHeight="1">
      <c r="A183" s="258"/>
      <c r="B183" s="265" t="s">
        <v>435</v>
      </c>
      <c r="C183" s="260"/>
      <c r="D183" s="331" t="s">
        <v>436</v>
      </c>
      <c r="E183" s="332">
        <f>E16/E91*100</f>
        <v>75.2734145145107</v>
      </c>
      <c r="F183" s="332">
        <f>F16/F91*100</f>
        <v>68.56779527547482</v>
      </c>
      <c r="G183" s="333"/>
    </row>
    <row r="184" spans="1:7" s="264" customFormat="1" ht="21.75" customHeight="1">
      <c r="A184" s="258"/>
      <c r="B184" s="265" t="s">
        <v>437</v>
      </c>
      <c r="C184" s="260"/>
      <c r="D184" s="331" t="s">
        <v>436</v>
      </c>
      <c r="E184" s="332">
        <f>E64/E91*100</f>
        <v>24.726585485489295</v>
      </c>
      <c r="F184" s="332">
        <f>F64/F91*100</f>
        <v>31.43220472452518</v>
      </c>
      <c r="G184" s="334"/>
    </row>
    <row r="185" spans="1:7" ht="21.75" customHeight="1">
      <c r="A185" s="278" t="s">
        <v>438</v>
      </c>
      <c r="B185" s="302" t="s">
        <v>439</v>
      </c>
      <c r="C185" s="279"/>
      <c r="D185" s="330"/>
      <c r="E185" s="330"/>
      <c r="F185" s="330"/>
      <c r="G185" s="263"/>
    </row>
    <row r="186" spans="1:7" s="264" customFormat="1" ht="21.75" customHeight="1">
      <c r="A186" s="258"/>
      <c r="B186" s="265" t="s">
        <v>440</v>
      </c>
      <c r="C186" s="260"/>
      <c r="D186" s="331" t="s">
        <v>436</v>
      </c>
      <c r="E186" s="332">
        <f>E95/E149*100</f>
        <v>82.10433278153243</v>
      </c>
      <c r="F186" s="332">
        <f>F95/F149*100</f>
        <v>81.06979949902447</v>
      </c>
      <c r="G186" s="334"/>
    </row>
    <row r="187" spans="1:7" s="264" customFormat="1" ht="21.75" customHeight="1">
      <c r="A187" s="258"/>
      <c r="B187" s="265" t="s">
        <v>441</v>
      </c>
      <c r="C187" s="260"/>
      <c r="D187" s="331" t="s">
        <v>436</v>
      </c>
      <c r="E187" s="332">
        <f>E136/E149*100</f>
        <v>17.89566721846757</v>
      </c>
      <c r="F187" s="332">
        <f>F136/F149*100</f>
        <v>18.930200500975538</v>
      </c>
      <c r="G187" s="334"/>
    </row>
    <row r="188" spans="1:7" s="238" customFormat="1" ht="21.75" customHeight="1">
      <c r="A188" s="252">
        <v>2</v>
      </c>
      <c r="B188" s="253" t="s">
        <v>442</v>
      </c>
      <c r="C188" s="254"/>
      <c r="D188" s="335"/>
      <c r="E188" s="335"/>
      <c r="F188" s="335"/>
      <c r="G188" s="269"/>
    </row>
    <row r="189" spans="1:7" ht="21.75" customHeight="1">
      <c r="A189" s="278" t="s">
        <v>443</v>
      </c>
      <c r="B189" s="302" t="s">
        <v>444</v>
      </c>
      <c r="C189" s="279"/>
      <c r="D189" s="336" t="s">
        <v>445</v>
      </c>
      <c r="E189" s="337">
        <f>E91/E96</f>
        <v>1.2181039283852784</v>
      </c>
      <c r="F189" s="337">
        <f>F91/F96</f>
        <v>1.2338728987043917</v>
      </c>
      <c r="G189" s="263"/>
    </row>
    <row r="190" spans="1:7" ht="21.75" customHeight="1">
      <c r="A190" s="278" t="s">
        <v>446</v>
      </c>
      <c r="B190" s="302" t="s">
        <v>447</v>
      </c>
      <c r="C190" s="279"/>
      <c r="D190" s="336" t="s">
        <v>445</v>
      </c>
      <c r="E190" s="337">
        <f>(E17+E22)/E96</f>
        <v>0.30431252083802707</v>
      </c>
      <c r="F190" s="337">
        <f>(F17+F22)/F96</f>
        <v>0.30836275540773245</v>
      </c>
      <c r="G190" s="333"/>
    </row>
    <row r="191" spans="1:7" s="238" customFormat="1" ht="21.75" customHeight="1">
      <c r="A191" s="252">
        <v>3</v>
      </c>
      <c r="B191" s="253" t="s">
        <v>448</v>
      </c>
      <c r="C191" s="254"/>
      <c r="D191" s="338"/>
      <c r="E191" s="335"/>
      <c r="F191" s="335"/>
      <c r="G191" s="269"/>
    </row>
    <row r="192" spans="1:7" ht="21.75" customHeight="1">
      <c r="A192" s="278" t="s">
        <v>449</v>
      </c>
      <c r="B192" s="302" t="s">
        <v>450</v>
      </c>
      <c r="C192" s="279"/>
      <c r="D192" s="336" t="s">
        <v>436</v>
      </c>
      <c r="E192" s="339">
        <f>E174/E91</f>
        <v>0.036126207689127436</v>
      </c>
      <c r="F192" s="339">
        <f>F174/F91</f>
        <v>0.033673341241718474</v>
      </c>
      <c r="G192" s="263"/>
    </row>
    <row r="193" spans="1:7" ht="21.75" customHeight="1">
      <c r="A193" s="278" t="s">
        <v>451</v>
      </c>
      <c r="B193" s="302" t="s">
        <v>452</v>
      </c>
      <c r="C193" s="279"/>
      <c r="D193" s="336" t="s">
        <v>436</v>
      </c>
      <c r="E193" s="339">
        <f>E174/E160</f>
        <v>0.1759757943129643</v>
      </c>
      <c r="F193" s="339">
        <f>F174/F160</f>
        <v>0.13843435176041272</v>
      </c>
      <c r="G193" s="263"/>
    </row>
    <row r="194" spans="1:7" ht="21.75" customHeight="1">
      <c r="A194" s="278" t="s">
        <v>453</v>
      </c>
      <c r="B194" s="302" t="s">
        <v>454</v>
      </c>
      <c r="C194" s="279"/>
      <c r="D194" s="336" t="s">
        <v>436</v>
      </c>
      <c r="E194" s="339">
        <f>E174/E136</f>
        <v>0.2018712532374692</v>
      </c>
      <c r="F194" s="339">
        <f>F174/F136</f>
        <v>0.17788158788906208</v>
      </c>
      <c r="G194" s="263"/>
    </row>
    <row r="195" ht="19.5">
      <c r="B195" s="340"/>
    </row>
    <row r="196" spans="2:7" ht="19.5">
      <c r="B196" s="340"/>
      <c r="E196" s="350" t="s">
        <v>455</v>
      </c>
      <c r="F196" s="350"/>
      <c r="G196" s="350"/>
    </row>
    <row r="197" spans="5:7" ht="21">
      <c r="E197" s="351" t="s">
        <v>456</v>
      </c>
      <c r="F197" s="351"/>
      <c r="G197" s="351"/>
    </row>
    <row r="202" spans="5:7" ht="21">
      <c r="E202" s="351" t="s">
        <v>914</v>
      </c>
      <c r="F202" s="351"/>
      <c r="G202" s="351"/>
    </row>
  </sheetData>
  <mergeCells count="23">
    <mergeCell ref="E196:G196"/>
    <mergeCell ref="E197:G197"/>
    <mergeCell ref="E202:G202"/>
    <mergeCell ref="B94:D94"/>
    <mergeCell ref="A149:C149"/>
    <mergeCell ref="B154:C154"/>
    <mergeCell ref="B180:C180"/>
    <mergeCell ref="A12:G12"/>
    <mergeCell ref="A13:G13"/>
    <mergeCell ref="B15:D15"/>
    <mergeCell ref="A91:D91"/>
    <mergeCell ref="A8:G8"/>
    <mergeCell ref="A9:G9"/>
    <mergeCell ref="A10:G10"/>
    <mergeCell ref="A11:G11"/>
    <mergeCell ref="A3:B3"/>
    <mergeCell ref="C3:G3"/>
    <mergeCell ref="A5:G5"/>
    <mergeCell ref="A6:G6"/>
    <mergeCell ref="A1:B1"/>
    <mergeCell ref="C1:G1"/>
    <mergeCell ref="A2:B2"/>
    <mergeCell ref="C2:G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61"/>
  <sheetViews>
    <sheetView zoomScale="85" zoomScaleNormal="85" workbookViewId="0" topLeftCell="A6">
      <pane xSplit="4" ySplit="3" topLeftCell="F14" activePane="bottomRight" state="frozen"/>
      <selection pane="topLeft" activeCell="A6" sqref="A6"/>
      <selection pane="topRight" activeCell="E6" sqref="E6"/>
      <selection pane="bottomLeft" activeCell="A10" sqref="A10"/>
      <selection pane="bottomRight" activeCell="G16" sqref="G16"/>
    </sheetView>
  </sheetViews>
  <sheetFormatPr defaultColWidth="8.796875" defaultRowHeight="14.25"/>
  <cols>
    <col min="1" max="1" width="28.09765625" style="51" customWidth="1"/>
    <col min="2" max="2" width="19.09765625" style="51" customWidth="1"/>
    <col min="3" max="3" width="15.5" style="51" customWidth="1"/>
    <col min="4" max="4" width="4.09765625" style="51" bestFit="1" customWidth="1"/>
    <col min="5" max="5" width="6.59765625" style="51" bestFit="1" customWidth="1"/>
    <col min="6" max="7" width="18.3984375" style="96" customWidth="1"/>
    <col min="8" max="8" width="10" style="51" customWidth="1"/>
    <col min="9" max="9" width="17.5" style="51" bestFit="1" customWidth="1"/>
    <col min="10" max="16384" width="10" style="51" customWidth="1"/>
  </cols>
  <sheetData>
    <row r="1" spans="1:7" s="49" customFormat="1" ht="18.75">
      <c r="A1" s="48" t="s">
        <v>166</v>
      </c>
      <c r="D1" s="50"/>
      <c r="E1" s="50"/>
      <c r="F1" s="373" t="s">
        <v>247</v>
      </c>
      <c r="G1" s="373"/>
    </row>
    <row r="2" spans="1:7" s="49" customFormat="1" ht="18.75">
      <c r="A2" s="48" t="s">
        <v>198</v>
      </c>
      <c r="D2" s="50"/>
      <c r="E2" s="50"/>
      <c r="F2" s="374" t="s">
        <v>720</v>
      </c>
      <c r="G2" s="374"/>
    </row>
    <row r="3" spans="1:7" s="49" customFormat="1" ht="18.75">
      <c r="A3" s="48" t="s">
        <v>197</v>
      </c>
      <c r="D3" s="50"/>
      <c r="E3" s="50"/>
      <c r="F3" s="374" t="s">
        <v>790</v>
      </c>
      <c r="G3" s="374"/>
    </row>
    <row r="4" spans="4:7" ht="18.75">
      <c r="D4" s="52"/>
      <c r="E4" s="52"/>
      <c r="F4" s="53"/>
      <c r="G4" s="53"/>
    </row>
    <row r="5" spans="1:7" s="54" customFormat="1" ht="33">
      <c r="A5" s="375" t="s">
        <v>460</v>
      </c>
      <c r="B5" s="375"/>
      <c r="C5" s="375"/>
      <c r="D5" s="375"/>
      <c r="E5" s="375"/>
      <c r="F5" s="375"/>
      <c r="G5" s="375"/>
    </row>
    <row r="6" spans="1:7" s="54" customFormat="1" ht="33">
      <c r="A6" s="375" t="s">
        <v>890</v>
      </c>
      <c r="B6" s="375"/>
      <c r="C6" s="375"/>
      <c r="D6" s="375"/>
      <c r="E6" s="375"/>
      <c r="F6" s="375"/>
      <c r="G6" s="375"/>
    </row>
    <row r="7" spans="6:7" ht="19.5" thickBot="1">
      <c r="F7" s="347" t="s">
        <v>540</v>
      </c>
      <c r="G7" s="347"/>
    </row>
    <row r="8" spans="1:9" s="58" customFormat="1" ht="44.25" customHeight="1" thickBot="1">
      <c r="A8" s="348" t="s">
        <v>542</v>
      </c>
      <c r="B8" s="342"/>
      <c r="C8" s="372"/>
      <c r="D8" s="55" t="s">
        <v>500</v>
      </c>
      <c r="E8" s="55" t="s">
        <v>503</v>
      </c>
      <c r="F8" s="56" t="s">
        <v>898</v>
      </c>
      <c r="G8" s="57" t="s">
        <v>895</v>
      </c>
      <c r="I8" s="51"/>
    </row>
    <row r="9" spans="1:9" s="58" customFormat="1" ht="25.5" customHeight="1">
      <c r="A9" s="59" t="s">
        <v>543</v>
      </c>
      <c r="B9" s="60"/>
      <c r="C9" s="61"/>
      <c r="D9" s="62" t="s">
        <v>545</v>
      </c>
      <c r="E9" s="63"/>
      <c r="F9" s="64">
        <f>F10+F13+F16+F23+F26</f>
        <v>144580402749</v>
      </c>
      <c r="G9" s="341">
        <f>G10+G13+G16+G23+G26</f>
        <v>117105380008</v>
      </c>
      <c r="I9" s="81"/>
    </row>
    <row r="10" spans="1:9" s="58" customFormat="1" ht="25.5" customHeight="1">
      <c r="A10" s="66" t="s">
        <v>544</v>
      </c>
      <c r="B10" s="67"/>
      <c r="C10" s="68"/>
      <c r="D10" s="69" t="s">
        <v>546</v>
      </c>
      <c r="E10" s="70"/>
      <c r="F10" s="71">
        <f>SUM(F11:F12)</f>
        <v>33984756058</v>
      </c>
      <c r="G10" s="72">
        <f>SUM(G11:G12)</f>
        <v>29181859662</v>
      </c>
      <c r="H10" s="200"/>
      <c r="I10" s="81"/>
    </row>
    <row r="11" spans="1:9" ht="25.5" customHeight="1">
      <c r="A11" s="73" t="s">
        <v>552</v>
      </c>
      <c r="B11" s="74"/>
      <c r="C11" s="75"/>
      <c r="D11" s="76" t="s">
        <v>547</v>
      </c>
      <c r="E11" s="77" t="s">
        <v>549</v>
      </c>
      <c r="F11" s="78">
        <v>6680356058</v>
      </c>
      <c r="G11" s="79">
        <v>2361859662</v>
      </c>
      <c r="I11" s="81"/>
    </row>
    <row r="12" spans="1:9" ht="25.5" customHeight="1">
      <c r="A12" s="73" t="s">
        <v>553</v>
      </c>
      <c r="B12" s="74"/>
      <c r="C12" s="75"/>
      <c r="D12" s="76" t="s">
        <v>548</v>
      </c>
      <c r="E12" s="77"/>
      <c r="F12" s="78">
        <v>27304400000</v>
      </c>
      <c r="G12" s="79">
        <v>26820000000</v>
      </c>
      <c r="I12" s="81"/>
    </row>
    <row r="13" spans="1:9" s="58" customFormat="1" ht="25.5" customHeight="1">
      <c r="A13" s="66" t="s">
        <v>551</v>
      </c>
      <c r="B13" s="67"/>
      <c r="C13" s="68"/>
      <c r="D13" s="69" t="s">
        <v>575</v>
      </c>
      <c r="E13" s="77" t="s">
        <v>550</v>
      </c>
      <c r="F13" s="71">
        <f>SUM(F14:F15)</f>
        <v>14000000000</v>
      </c>
      <c r="G13" s="72">
        <f>SUM(G14:G15)</f>
        <v>13500000000</v>
      </c>
      <c r="I13" s="81"/>
    </row>
    <row r="14" spans="1:9" ht="25.5" customHeight="1">
      <c r="A14" s="73" t="s">
        <v>554</v>
      </c>
      <c r="B14" s="74"/>
      <c r="C14" s="75"/>
      <c r="D14" s="76" t="s">
        <v>576</v>
      </c>
      <c r="E14" s="77"/>
      <c r="F14" s="78">
        <v>14000000000</v>
      </c>
      <c r="G14" s="79">
        <v>13500000000</v>
      </c>
      <c r="I14" s="81"/>
    </row>
    <row r="15" spans="1:9" ht="25.5" customHeight="1">
      <c r="A15" s="73" t="s">
        <v>555</v>
      </c>
      <c r="B15" s="74"/>
      <c r="C15" s="75"/>
      <c r="D15" s="76" t="s">
        <v>577</v>
      </c>
      <c r="E15" s="77"/>
      <c r="F15" s="78">
        <v>0</v>
      </c>
      <c r="G15" s="79">
        <v>0</v>
      </c>
      <c r="I15" s="81"/>
    </row>
    <row r="16" spans="1:9" s="58" customFormat="1" ht="25.5" customHeight="1">
      <c r="A16" s="66" t="s">
        <v>556</v>
      </c>
      <c r="B16" s="67"/>
      <c r="C16" s="68"/>
      <c r="D16" s="69" t="s">
        <v>578</v>
      </c>
      <c r="E16" s="70"/>
      <c r="F16" s="71">
        <f>SUM(F17:F22)</f>
        <v>37776809053</v>
      </c>
      <c r="G16" s="72">
        <f>SUM(G17:G22)</f>
        <v>31118503873</v>
      </c>
      <c r="I16" s="81"/>
    </row>
    <row r="17" spans="1:9" ht="25.5" customHeight="1">
      <c r="A17" s="73" t="s">
        <v>557</v>
      </c>
      <c r="B17" s="74"/>
      <c r="C17" s="75"/>
      <c r="D17" s="76" t="s">
        <v>579</v>
      </c>
      <c r="E17" s="77"/>
      <c r="F17" s="78">
        <v>30196114187</v>
      </c>
      <c r="G17" s="79">
        <v>24532560727</v>
      </c>
      <c r="I17" s="81"/>
    </row>
    <row r="18" spans="1:9" ht="25.5" customHeight="1">
      <c r="A18" s="73" t="s">
        <v>558</v>
      </c>
      <c r="B18" s="74"/>
      <c r="C18" s="75"/>
      <c r="D18" s="76" t="s">
        <v>580</v>
      </c>
      <c r="E18" s="77"/>
      <c r="F18" s="78">
        <v>3820630474</v>
      </c>
      <c r="G18" s="79">
        <v>5756707459</v>
      </c>
      <c r="I18" s="81"/>
    </row>
    <row r="19" spans="1:9" ht="25.5" customHeight="1">
      <c r="A19" s="80" t="s">
        <v>559</v>
      </c>
      <c r="B19" s="74"/>
      <c r="C19" s="135"/>
      <c r="D19" s="76" t="s">
        <v>581</v>
      </c>
      <c r="E19" s="77"/>
      <c r="F19" s="78"/>
      <c r="G19" s="79"/>
      <c r="I19" s="81"/>
    </row>
    <row r="20" spans="1:9" ht="25.5" customHeight="1">
      <c r="A20" s="73" t="s">
        <v>571</v>
      </c>
      <c r="B20" s="74"/>
      <c r="C20" s="75"/>
      <c r="D20" s="76" t="s">
        <v>582</v>
      </c>
      <c r="E20" s="77"/>
      <c r="F20" s="78">
        <v>0</v>
      </c>
      <c r="G20" s="79">
        <v>0</v>
      </c>
      <c r="I20" s="81"/>
    </row>
    <row r="21" spans="1:9" ht="25.5" customHeight="1">
      <c r="A21" s="73" t="s">
        <v>573</v>
      </c>
      <c r="B21" s="74"/>
      <c r="C21" s="75"/>
      <c r="D21" s="76" t="s">
        <v>583</v>
      </c>
      <c r="E21" s="77" t="s">
        <v>199</v>
      </c>
      <c r="F21" s="78">
        <v>3760064392</v>
      </c>
      <c r="G21" s="79">
        <v>829235687</v>
      </c>
      <c r="I21" s="81"/>
    </row>
    <row r="22" spans="1:9" ht="25.5" customHeight="1">
      <c r="A22" s="73" t="s">
        <v>574</v>
      </c>
      <c r="B22" s="74"/>
      <c r="C22" s="75"/>
      <c r="D22" s="76" t="s">
        <v>584</v>
      </c>
      <c r="E22" s="77"/>
      <c r="F22" s="78">
        <v>0</v>
      </c>
      <c r="G22" s="79">
        <v>0</v>
      </c>
      <c r="I22" s="81"/>
    </row>
    <row r="23" spans="1:9" s="58" customFormat="1" ht="25.5" customHeight="1">
      <c r="A23" s="66" t="s">
        <v>585</v>
      </c>
      <c r="B23" s="67"/>
      <c r="C23" s="68"/>
      <c r="D23" s="69" t="s">
        <v>588</v>
      </c>
      <c r="E23" s="70"/>
      <c r="F23" s="71">
        <f>SUM(F24:F25)</f>
        <v>58715838238</v>
      </c>
      <c r="G23" s="72">
        <f>SUM(G24:G25)</f>
        <v>43023037653</v>
      </c>
      <c r="I23" s="81"/>
    </row>
    <row r="24" spans="1:9" ht="25.5" customHeight="1">
      <c r="A24" s="73" t="s">
        <v>586</v>
      </c>
      <c r="B24" s="74"/>
      <c r="C24" s="75"/>
      <c r="D24" s="76" t="s">
        <v>589</v>
      </c>
      <c r="E24" s="77" t="s">
        <v>971</v>
      </c>
      <c r="F24" s="78">
        <v>58715838238</v>
      </c>
      <c r="G24" s="79">
        <v>43023037653</v>
      </c>
      <c r="I24" s="81"/>
    </row>
    <row r="25" spans="1:9" ht="25.5" customHeight="1">
      <c r="A25" s="73" t="s">
        <v>587</v>
      </c>
      <c r="B25" s="74"/>
      <c r="C25" s="75"/>
      <c r="D25" s="76" t="s">
        <v>590</v>
      </c>
      <c r="E25" s="77"/>
      <c r="F25" s="78">
        <v>0</v>
      </c>
      <c r="G25" s="79">
        <v>0</v>
      </c>
      <c r="I25" s="81"/>
    </row>
    <row r="26" spans="1:9" s="58" customFormat="1" ht="25.5" customHeight="1">
      <c r="A26" s="66" t="s">
        <v>591</v>
      </c>
      <c r="B26" s="67"/>
      <c r="C26" s="68"/>
      <c r="D26" s="69" t="s">
        <v>595</v>
      </c>
      <c r="E26" s="70"/>
      <c r="F26" s="71">
        <f>SUM(F27:F30)</f>
        <v>102999400</v>
      </c>
      <c r="G26" s="72">
        <f>SUM(G27:G30)</f>
        <v>281978820</v>
      </c>
      <c r="I26" s="81"/>
    </row>
    <row r="27" spans="1:9" ht="25.5" customHeight="1">
      <c r="A27" s="82" t="s">
        <v>592</v>
      </c>
      <c r="B27" s="83"/>
      <c r="C27" s="84"/>
      <c r="D27" s="85" t="s">
        <v>596</v>
      </c>
      <c r="E27" s="86"/>
      <c r="F27" s="78">
        <v>14691904</v>
      </c>
      <c r="G27" s="79">
        <v>25992878</v>
      </c>
      <c r="I27" s="81"/>
    </row>
    <row r="28" spans="1:9" ht="25.5" customHeight="1">
      <c r="A28" s="82" t="s">
        <v>593</v>
      </c>
      <c r="B28" s="83"/>
      <c r="C28" s="84"/>
      <c r="D28" s="85" t="s">
        <v>597</v>
      </c>
      <c r="E28" s="86"/>
      <c r="F28" s="78">
        <v>0</v>
      </c>
      <c r="G28" s="79">
        <v>0</v>
      </c>
      <c r="I28" s="81"/>
    </row>
    <row r="29" spans="1:9" ht="25.5" customHeight="1">
      <c r="A29" s="82" t="s">
        <v>594</v>
      </c>
      <c r="B29" s="83"/>
      <c r="C29" s="84"/>
      <c r="D29" s="85" t="s">
        <v>598</v>
      </c>
      <c r="E29" s="86" t="s">
        <v>200</v>
      </c>
      <c r="F29" s="78">
        <v>0</v>
      </c>
      <c r="G29" s="79">
        <v>71998693</v>
      </c>
      <c r="I29" s="81"/>
    </row>
    <row r="30" spans="1:9" ht="25.5" customHeight="1">
      <c r="A30" s="73" t="s">
        <v>600</v>
      </c>
      <c r="B30" s="74"/>
      <c r="C30" s="75"/>
      <c r="D30" s="76" t="s">
        <v>599</v>
      </c>
      <c r="E30" s="77"/>
      <c r="F30" s="78">
        <v>88307496</v>
      </c>
      <c r="G30" s="79">
        <v>183987249</v>
      </c>
      <c r="I30" s="81"/>
    </row>
    <row r="31" spans="1:9" s="58" customFormat="1" ht="25.5" customHeight="1">
      <c r="A31" s="88" t="s">
        <v>601</v>
      </c>
      <c r="B31" s="89"/>
      <c r="C31" s="90"/>
      <c r="D31" s="91" t="s">
        <v>602</v>
      </c>
      <c r="E31" s="92"/>
      <c r="F31" s="93">
        <f>F32+F38+F49+F52+F57</f>
        <v>47493257894</v>
      </c>
      <c r="G31" s="72">
        <f>G32+G38+G49+G52+G57</f>
        <v>53681752521</v>
      </c>
      <c r="I31" s="81"/>
    </row>
    <row r="32" spans="1:9" s="58" customFormat="1" ht="25.5" customHeight="1">
      <c r="A32" s="88" t="s">
        <v>42</v>
      </c>
      <c r="B32" s="89"/>
      <c r="C32" s="90"/>
      <c r="D32" s="91" t="s">
        <v>49</v>
      </c>
      <c r="E32" s="92"/>
      <c r="F32" s="78">
        <f>SUM(F33:F37)</f>
        <v>0</v>
      </c>
      <c r="G32" s="79">
        <f>SUM(G33:G37)</f>
        <v>0</v>
      </c>
      <c r="I32" s="81"/>
    </row>
    <row r="33" spans="1:9" ht="25.5" customHeight="1">
      <c r="A33" s="82" t="s">
        <v>43</v>
      </c>
      <c r="B33" s="83"/>
      <c r="C33" s="84"/>
      <c r="D33" s="85" t="s">
        <v>50</v>
      </c>
      <c r="E33" s="86"/>
      <c r="F33" s="78">
        <v>0</v>
      </c>
      <c r="G33" s="79">
        <v>0</v>
      </c>
      <c r="I33" s="81"/>
    </row>
    <row r="34" spans="1:9" ht="25.5" customHeight="1">
      <c r="A34" s="82" t="s">
        <v>44</v>
      </c>
      <c r="B34" s="83"/>
      <c r="C34" s="84"/>
      <c r="D34" s="85" t="s">
        <v>51</v>
      </c>
      <c r="E34" s="86"/>
      <c r="F34" s="78">
        <v>0</v>
      </c>
      <c r="G34" s="79">
        <v>0</v>
      </c>
      <c r="I34" s="81"/>
    </row>
    <row r="35" spans="1:9" ht="25.5" customHeight="1">
      <c r="A35" s="82" t="s">
        <v>45</v>
      </c>
      <c r="B35" s="83"/>
      <c r="C35" s="84"/>
      <c r="D35" s="85" t="s">
        <v>52</v>
      </c>
      <c r="E35" s="86" t="s">
        <v>55</v>
      </c>
      <c r="F35" s="78">
        <v>0</v>
      </c>
      <c r="G35" s="79">
        <v>0</v>
      </c>
      <c r="I35" s="81"/>
    </row>
    <row r="36" spans="1:9" ht="25.5" customHeight="1">
      <c r="A36" s="82" t="s">
        <v>46</v>
      </c>
      <c r="B36" s="83"/>
      <c r="C36" s="84"/>
      <c r="D36" s="85" t="s">
        <v>53</v>
      </c>
      <c r="E36" s="86" t="s">
        <v>56</v>
      </c>
      <c r="F36" s="78">
        <v>0</v>
      </c>
      <c r="G36" s="79">
        <v>0</v>
      </c>
      <c r="I36" s="81"/>
    </row>
    <row r="37" spans="1:9" ht="25.5" customHeight="1">
      <c r="A37" s="82" t="s">
        <v>47</v>
      </c>
      <c r="B37" s="83"/>
      <c r="C37" s="84"/>
      <c r="D37" s="85" t="s">
        <v>54</v>
      </c>
      <c r="E37" s="86"/>
      <c r="F37" s="78">
        <v>0</v>
      </c>
      <c r="G37" s="79">
        <v>0</v>
      </c>
      <c r="I37" s="81"/>
    </row>
    <row r="38" spans="1:9" s="58" customFormat="1" ht="25.5" customHeight="1">
      <c r="A38" s="88" t="s">
        <v>48</v>
      </c>
      <c r="B38" s="89"/>
      <c r="C38" s="90"/>
      <c r="D38" s="91" t="s">
        <v>57</v>
      </c>
      <c r="E38" s="92"/>
      <c r="F38" s="93">
        <f>F39+F42+F45+F48</f>
        <v>1739300181</v>
      </c>
      <c r="G38" s="72">
        <f>G39+G42+G45+G48</f>
        <v>1926256339</v>
      </c>
      <c r="I38" s="81"/>
    </row>
    <row r="39" spans="1:9" ht="25.5" customHeight="1">
      <c r="A39" s="82" t="s">
        <v>68</v>
      </c>
      <c r="B39" s="83"/>
      <c r="C39" s="84"/>
      <c r="D39" s="85" t="s">
        <v>58</v>
      </c>
      <c r="E39" s="86" t="s">
        <v>76</v>
      </c>
      <c r="F39" s="78">
        <f>SUM(F40:F41)</f>
        <v>1441057526</v>
      </c>
      <c r="G39" s="79">
        <f>SUM(G40:G41)</f>
        <v>1282879490</v>
      </c>
      <c r="I39" s="81"/>
    </row>
    <row r="40" spans="1:9" ht="25.5" customHeight="1">
      <c r="A40" s="82" t="s">
        <v>69</v>
      </c>
      <c r="B40" s="83"/>
      <c r="C40" s="84"/>
      <c r="D40" s="85" t="s">
        <v>59</v>
      </c>
      <c r="E40" s="86"/>
      <c r="F40" s="78">
        <v>3283004399</v>
      </c>
      <c r="G40" s="79">
        <v>3033593061</v>
      </c>
      <c r="I40" s="81"/>
    </row>
    <row r="41" spans="1:9" ht="25.5" customHeight="1">
      <c r="A41" s="73" t="s">
        <v>70</v>
      </c>
      <c r="B41" s="74"/>
      <c r="C41" s="75"/>
      <c r="D41" s="76" t="s">
        <v>60</v>
      </c>
      <c r="E41" s="77"/>
      <c r="F41" s="78">
        <v>-1841946873</v>
      </c>
      <c r="G41" s="79">
        <v>-1750713571</v>
      </c>
      <c r="I41" s="81"/>
    </row>
    <row r="42" spans="1:9" ht="25.5" customHeight="1">
      <c r="A42" s="82" t="s">
        <v>71</v>
      </c>
      <c r="B42" s="83"/>
      <c r="C42" s="84"/>
      <c r="D42" s="85" t="s">
        <v>61</v>
      </c>
      <c r="E42" s="86" t="s">
        <v>77</v>
      </c>
      <c r="F42" s="78">
        <v>0</v>
      </c>
      <c r="G42" s="79">
        <v>0</v>
      </c>
      <c r="I42" s="81"/>
    </row>
    <row r="43" spans="1:9" ht="25.5" customHeight="1">
      <c r="A43" s="82" t="s">
        <v>69</v>
      </c>
      <c r="B43" s="83"/>
      <c r="C43" s="84"/>
      <c r="D43" s="85" t="s">
        <v>62</v>
      </c>
      <c r="E43" s="86"/>
      <c r="F43" s="78">
        <v>0</v>
      </c>
      <c r="G43" s="79">
        <v>0</v>
      </c>
      <c r="I43" s="81"/>
    </row>
    <row r="44" spans="1:9" ht="25.5" customHeight="1">
      <c r="A44" s="82" t="s">
        <v>70</v>
      </c>
      <c r="B44" s="83"/>
      <c r="C44" s="84"/>
      <c r="D44" s="85" t="s">
        <v>63</v>
      </c>
      <c r="E44" s="86"/>
      <c r="F44" s="78">
        <v>0</v>
      </c>
      <c r="G44" s="79">
        <v>0</v>
      </c>
      <c r="I44" s="81"/>
    </row>
    <row r="45" spans="1:9" ht="25.5" customHeight="1">
      <c r="A45" s="82" t="s">
        <v>72</v>
      </c>
      <c r="B45" s="83"/>
      <c r="C45" s="84"/>
      <c r="D45" s="85" t="s">
        <v>64</v>
      </c>
      <c r="E45" s="86" t="s">
        <v>78</v>
      </c>
      <c r="F45" s="78">
        <f>SUM(F46:F47)</f>
        <v>122976250</v>
      </c>
      <c r="G45" s="79">
        <f>SUM(G46:G47)</f>
        <v>0</v>
      </c>
      <c r="I45" s="81"/>
    </row>
    <row r="46" spans="1:9" ht="25.5" customHeight="1">
      <c r="A46" s="82" t="s">
        <v>69</v>
      </c>
      <c r="B46" s="83"/>
      <c r="C46" s="84"/>
      <c r="D46" s="85" t="s">
        <v>65</v>
      </c>
      <c r="E46" s="86"/>
      <c r="F46" s="78">
        <v>134155909</v>
      </c>
      <c r="G46" s="79">
        <v>0</v>
      </c>
      <c r="I46" s="81"/>
    </row>
    <row r="47" spans="1:9" ht="25.5" customHeight="1">
      <c r="A47" s="82" t="s">
        <v>70</v>
      </c>
      <c r="B47" s="83"/>
      <c r="C47" s="84"/>
      <c r="D47" s="85" t="s">
        <v>66</v>
      </c>
      <c r="E47" s="86"/>
      <c r="F47" s="78">
        <v>-11179659</v>
      </c>
      <c r="G47" s="79">
        <v>0</v>
      </c>
      <c r="I47" s="81"/>
    </row>
    <row r="48" spans="1:9" ht="25.5" customHeight="1">
      <c r="A48" s="82" t="s">
        <v>73</v>
      </c>
      <c r="B48" s="83"/>
      <c r="C48" s="84"/>
      <c r="D48" s="85" t="s">
        <v>67</v>
      </c>
      <c r="E48" s="86" t="s">
        <v>79</v>
      </c>
      <c r="F48" s="78">
        <v>175266405</v>
      </c>
      <c r="G48" s="79">
        <v>643376849</v>
      </c>
      <c r="I48" s="81"/>
    </row>
    <row r="49" spans="1:9" s="58" customFormat="1" ht="25.5" customHeight="1">
      <c r="A49" s="88" t="s">
        <v>74</v>
      </c>
      <c r="B49" s="89"/>
      <c r="C49" s="90"/>
      <c r="D49" s="91" t="s">
        <v>75</v>
      </c>
      <c r="E49" s="86" t="s">
        <v>80</v>
      </c>
      <c r="F49" s="93">
        <f>SUM(F50:F51)</f>
        <v>1524154064</v>
      </c>
      <c r="G49" s="72">
        <f>SUM(G50:G51)</f>
        <v>1599455288</v>
      </c>
      <c r="I49" s="81"/>
    </row>
    <row r="50" spans="1:9" ht="25.5" customHeight="1">
      <c r="A50" s="82" t="s">
        <v>69</v>
      </c>
      <c r="B50" s="83"/>
      <c r="C50" s="84"/>
      <c r="D50" s="85" t="s">
        <v>81</v>
      </c>
      <c r="E50" s="86"/>
      <c r="F50" s="78">
        <v>1961509789</v>
      </c>
      <c r="G50" s="79">
        <v>1961509789</v>
      </c>
      <c r="I50" s="81"/>
    </row>
    <row r="51" spans="1:9" ht="25.5" customHeight="1">
      <c r="A51" s="82" t="s">
        <v>70</v>
      </c>
      <c r="B51" s="83"/>
      <c r="C51" s="84"/>
      <c r="D51" s="85" t="s">
        <v>82</v>
      </c>
      <c r="E51" s="86"/>
      <c r="F51" s="78">
        <v>-437355725</v>
      </c>
      <c r="G51" s="79">
        <v>-362054501</v>
      </c>
      <c r="I51" s="81"/>
    </row>
    <row r="52" spans="1:9" s="58" customFormat="1" ht="25.5" customHeight="1">
      <c r="A52" s="88" t="s">
        <v>83</v>
      </c>
      <c r="B52" s="89"/>
      <c r="C52" s="90"/>
      <c r="D52" s="91" t="s">
        <v>88</v>
      </c>
      <c r="E52" s="92"/>
      <c r="F52" s="93">
        <f>SUM(F53:F56)</f>
        <v>43555797000</v>
      </c>
      <c r="G52" s="72">
        <f>SUM(G53:G56)</f>
        <v>48555797000</v>
      </c>
      <c r="I52" s="81"/>
    </row>
    <row r="53" spans="1:9" ht="25.5" customHeight="1">
      <c r="A53" s="82" t="s">
        <v>84</v>
      </c>
      <c r="B53" s="83"/>
      <c r="C53" s="84"/>
      <c r="D53" s="85" t="s">
        <v>89</v>
      </c>
      <c r="E53" s="86"/>
      <c r="F53" s="78">
        <v>0</v>
      </c>
      <c r="G53" s="79">
        <v>0</v>
      </c>
      <c r="I53" s="81"/>
    </row>
    <row r="54" spans="1:9" ht="25.5" customHeight="1">
      <c r="A54" s="82" t="s">
        <v>85</v>
      </c>
      <c r="B54" s="83"/>
      <c r="C54" s="84"/>
      <c r="D54" s="85" t="s">
        <v>90</v>
      </c>
      <c r="E54" s="86"/>
      <c r="F54" s="78">
        <v>0</v>
      </c>
      <c r="G54" s="79">
        <v>0</v>
      </c>
      <c r="I54" s="81"/>
    </row>
    <row r="55" spans="1:9" ht="25.5" customHeight="1">
      <c r="A55" s="82" t="s">
        <v>86</v>
      </c>
      <c r="B55" s="83"/>
      <c r="C55" s="84"/>
      <c r="D55" s="85" t="s">
        <v>91</v>
      </c>
      <c r="E55" s="86" t="s">
        <v>105</v>
      </c>
      <c r="F55" s="78">
        <v>43555797000</v>
      </c>
      <c r="G55" s="79">
        <v>48555797000</v>
      </c>
      <c r="I55" s="81"/>
    </row>
    <row r="56" spans="1:9" ht="25.5" customHeight="1">
      <c r="A56" s="82" t="s">
        <v>87</v>
      </c>
      <c r="B56" s="83"/>
      <c r="C56" s="84"/>
      <c r="D56" s="85" t="s">
        <v>92</v>
      </c>
      <c r="E56" s="86"/>
      <c r="F56" s="78">
        <v>0</v>
      </c>
      <c r="G56" s="79">
        <v>0</v>
      </c>
      <c r="I56" s="81"/>
    </row>
    <row r="57" spans="1:9" s="58" customFormat="1" ht="25.5" customHeight="1">
      <c r="A57" s="88" t="s">
        <v>93</v>
      </c>
      <c r="B57" s="89"/>
      <c r="C57" s="90"/>
      <c r="D57" s="91" t="s">
        <v>94</v>
      </c>
      <c r="E57" s="92"/>
      <c r="F57" s="93">
        <f>SUM(F58:F60)</f>
        <v>674006649</v>
      </c>
      <c r="G57" s="72">
        <f>SUM(G58:G60)</f>
        <v>1600243894</v>
      </c>
      <c r="I57" s="81"/>
    </row>
    <row r="58" spans="1:9" ht="25.5" customHeight="1">
      <c r="A58" s="82" t="s">
        <v>98</v>
      </c>
      <c r="B58" s="83"/>
      <c r="C58" s="84"/>
      <c r="D58" s="85" t="s">
        <v>95</v>
      </c>
      <c r="E58" s="86" t="s">
        <v>103</v>
      </c>
      <c r="F58" s="78">
        <v>674006649</v>
      </c>
      <c r="G58" s="79">
        <v>1600243894</v>
      </c>
      <c r="I58" s="81"/>
    </row>
    <row r="59" spans="1:9" ht="25.5" customHeight="1">
      <c r="A59" s="73" t="s">
        <v>99</v>
      </c>
      <c r="B59" s="74"/>
      <c r="C59" s="75"/>
      <c r="D59" s="76" t="s">
        <v>96</v>
      </c>
      <c r="E59" s="77" t="s">
        <v>104</v>
      </c>
      <c r="F59" s="78">
        <v>0</v>
      </c>
      <c r="G59" s="79">
        <v>0</v>
      </c>
      <c r="I59" s="81"/>
    </row>
    <row r="60" spans="1:9" ht="25.5" customHeight="1" thickBot="1">
      <c r="A60" s="82" t="s">
        <v>100</v>
      </c>
      <c r="B60" s="83"/>
      <c r="C60" s="84"/>
      <c r="D60" s="85" t="s">
        <v>97</v>
      </c>
      <c r="E60" s="86"/>
      <c r="F60" s="78">
        <v>0</v>
      </c>
      <c r="G60" s="87">
        <v>0</v>
      </c>
      <c r="I60" s="81"/>
    </row>
    <row r="61" spans="1:9" s="58" customFormat="1" ht="25.5" customHeight="1" thickBot="1">
      <c r="A61" s="344" t="s">
        <v>101</v>
      </c>
      <c r="B61" s="345"/>
      <c r="C61" s="346"/>
      <c r="D61" s="194" t="s">
        <v>102</v>
      </c>
      <c r="E61" s="195"/>
      <c r="F61" s="196">
        <f>F9+F31</f>
        <v>192073660643</v>
      </c>
      <c r="G61" s="197">
        <f>G9+G31</f>
        <v>170787132529</v>
      </c>
      <c r="I61" s="81"/>
    </row>
  </sheetData>
  <mergeCells count="8">
    <mergeCell ref="A61:C61"/>
    <mergeCell ref="F7:G7"/>
    <mergeCell ref="A8:C8"/>
    <mergeCell ref="F1:G1"/>
    <mergeCell ref="F2:G2"/>
    <mergeCell ref="F3:G3"/>
    <mergeCell ref="A6:G6"/>
    <mergeCell ref="A5:G5"/>
  </mergeCells>
  <printOptions horizontalCentered="1"/>
  <pageMargins left="0.25" right="0.25" top="0.5" bottom="0.5" header="0" footer="0.25"/>
  <pageSetup errors="NA" fitToHeight="2"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J58"/>
  <sheetViews>
    <sheetView zoomScale="85" zoomScaleNormal="85" workbookViewId="0" topLeftCell="A1">
      <pane xSplit="4" ySplit="1" topLeftCell="E2" activePane="bottomRight" state="frozen"/>
      <selection pane="topLeft" activeCell="A1" sqref="A1"/>
      <selection pane="topRight" activeCell="E1" sqref="E1"/>
      <selection pane="bottomLeft" activeCell="A2" sqref="A2"/>
      <selection pane="bottomRight" activeCell="F39" sqref="F2:G39"/>
    </sheetView>
  </sheetViews>
  <sheetFormatPr defaultColWidth="8.796875" defaultRowHeight="14.25"/>
  <cols>
    <col min="1" max="1" width="24.5" style="51" customWidth="1"/>
    <col min="2" max="2" width="20.59765625" style="51" customWidth="1"/>
    <col min="3" max="3" width="13.5" style="51" customWidth="1"/>
    <col min="4" max="4" width="4.09765625" style="51" bestFit="1" customWidth="1"/>
    <col min="5" max="5" width="6.59765625" style="51" bestFit="1" customWidth="1"/>
    <col min="6" max="7" width="18.09765625" style="96" customWidth="1"/>
    <col min="8" max="8" width="10" style="51" customWidth="1"/>
    <col min="9" max="9" width="16" style="51" bestFit="1" customWidth="1"/>
    <col min="10" max="16384" width="10" style="51" customWidth="1"/>
  </cols>
  <sheetData>
    <row r="1" spans="1:9" s="58" customFormat="1" ht="50.25" customHeight="1" thickBot="1">
      <c r="A1" s="348" t="s">
        <v>106</v>
      </c>
      <c r="B1" s="342"/>
      <c r="C1" s="372"/>
      <c r="D1" s="55" t="s">
        <v>500</v>
      </c>
      <c r="E1" s="55" t="s">
        <v>503</v>
      </c>
      <c r="F1" s="56" t="s">
        <v>898</v>
      </c>
      <c r="G1" s="57" t="s">
        <v>895</v>
      </c>
      <c r="I1" s="51"/>
    </row>
    <row r="2" spans="1:9" s="58" customFormat="1" ht="27.75" customHeight="1">
      <c r="A2" s="98" t="s">
        <v>107</v>
      </c>
      <c r="B2" s="99"/>
      <c r="C2" s="100"/>
      <c r="D2" s="101" t="s">
        <v>125</v>
      </c>
      <c r="E2" s="102"/>
      <c r="F2" s="103">
        <f>F3+F14</f>
        <v>157700797520</v>
      </c>
      <c r="G2" s="134">
        <f>G3+G14</f>
        <v>138457032004</v>
      </c>
      <c r="I2" s="81"/>
    </row>
    <row r="3" spans="1:9" s="58" customFormat="1" ht="27.75" customHeight="1">
      <c r="A3" s="88" t="s">
        <v>108</v>
      </c>
      <c r="B3" s="89"/>
      <c r="C3" s="90"/>
      <c r="D3" s="91" t="s">
        <v>126</v>
      </c>
      <c r="E3" s="92"/>
      <c r="F3" s="93">
        <f>SUM(F4:F13)</f>
        <v>157682490112</v>
      </c>
      <c r="G3" s="94">
        <f>SUM(G4:G13)</f>
        <v>138415745044</v>
      </c>
      <c r="I3" s="81"/>
    </row>
    <row r="4" spans="1:9" ht="27.75" customHeight="1">
      <c r="A4" s="82" t="s">
        <v>109</v>
      </c>
      <c r="B4" s="83"/>
      <c r="C4" s="84"/>
      <c r="D4" s="85" t="s">
        <v>127</v>
      </c>
      <c r="E4" s="86" t="s">
        <v>137</v>
      </c>
      <c r="F4" s="78">
        <v>0</v>
      </c>
      <c r="G4" s="79">
        <v>5000000000</v>
      </c>
      <c r="I4" s="81"/>
    </row>
    <row r="5" spans="1:9" ht="27.75" customHeight="1">
      <c r="A5" s="82" t="s">
        <v>118</v>
      </c>
      <c r="B5" s="83"/>
      <c r="C5" s="84"/>
      <c r="D5" s="85" t="s">
        <v>128</v>
      </c>
      <c r="E5" s="86"/>
      <c r="F5" s="78">
        <v>7292342208</v>
      </c>
      <c r="G5" s="79">
        <v>6418112210</v>
      </c>
      <c r="I5" s="81"/>
    </row>
    <row r="6" spans="1:9" ht="27.75" customHeight="1">
      <c r="A6" s="82" t="s">
        <v>110</v>
      </c>
      <c r="B6" s="83"/>
      <c r="C6" s="84"/>
      <c r="D6" s="85" t="s">
        <v>129</v>
      </c>
      <c r="E6" s="86"/>
      <c r="F6" s="78">
        <v>74156798730</v>
      </c>
      <c r="G6" s="79">
        <v>76928618530</v>
      </c>
      <c r="I6" s="81"/>
    </row>
    <row r="7" spans="1:9" ht="27.75" customHeight="1">
      <c r="A7" s="82" t="s">
        <v>111</v>
      </c>
      <c r="B7" s="83"/>
      <c r="C7" s="84"/>
      <c r="D7" s="85" t="s">
        <v>130</v>
      </c>
      <c r="E7" s="86" t="s">
        <v>138</v>
      </c>
      <c r="F7" s="78">
        <v>2968272384</v>
      </c>
      <c r="G7" s="79">
        <v>158898180</v>
      </c>
      <c r="I7" s="81"/>
    </row>
    <row r="8" spans="1:9" ht="27.75" customHeight="1">
      <c r="A8" s="82" t="s">
        <v>112</v>
      </c>
      <c r="B8" s="83"/>
      <c r="C8" s="84"/>
      <c r="D8" s="85" t="s">
        <v>131</v>
      </c>
      <c r="E8" s="86"/>
      <c r="F8" s="78">
        <v>1582901477</v>
      </c>
      <c r="G8" s="79">
        <v>2172570044</v>
      </c>
      <c r="I8" s="81"/>
    </row>
    <row r="9" spans="1:9" ht="27.75" customHeight="1">
      <c r="A9" s="82" t="s">
        <v>113</v>
      </c>
      <c r="B9" s="83"/>
      <c r="C9" s="84"/>
      <c r="D9" s="85" t="s">
        <v>132</v>
      </c>
      <c r="E9" s="86" t="s">
        <v>139</v>
      </c>
      <c r="F9" s="78">
        <v>67626021933</v>
      </c>
      <c r="G9" s="79">
        <v>38095744563</v>
      </c>
      <c r="I9" s="81"/>
    </row>
    <row r="10" spans="1:10" ht="27.75" customHeight="1">
      <c r="A10" s="82" t="s">
        <v>114</v>
      </c>
      <c r="B10" s="83"/>
      <c r="C10" s="84"/>
      <c r="D10" s="85" t="s">
        <v>133</v>
      </c>
      <c r="E10" s="86"/>
      <c r="F10" s="78"/>
      <c r="G10" s="79"/>
      <c r="I10" s="81"/>
      <c r="J10" s="81"/>
    </row>
    <row r="11" spans="1:9" ht="27.75" customHeight="1">
      <c r="A11" s="82" t="s">
        <v>115</v>
      </c>
      <c r="B11" s="83"/>
      <c r="C11" s="84"/>
      <c r="D11" s="85" t="s">
        <v>134</v>
      </c>
      <c r="E11" s="86"/>
      <c r="F11" s="78">
        <v>0</v>
      </c>
      <c r="G11" s="79">
        <v>0</v>
      </c>
      <c r="I11" s="81"/>
    </row>
    <row r="12" spans="1:9" ht="27.75" customHeight="1">
      <c r="A12" s="82" t="s">
        <v>190</v>
      </c>
      <c r="B12" s="83"/>
      <c r="C12" s="84"/>
      <c r="D12" s="85" t="s">
        <v>135</v>
      </c>
      <c r="E12" s="86" t="s">
        <v>140</v>
      </c>
      <c r="F12" s="78">
        <v>4056153380</v>
      </c>
      <c r="G12" s="79">
        <v>9641801517</v>
      </c>
      <c r="I12" s="81"/>
    </row>
    <row r="13" spans="1:9" ht="27.75" customHeight="1">
      <c r="A13" s="82" t="s">
        <v>116</v>
      </c>
      <c r="B13" s="83"/>
      <c r="C13" s="84"/>
      <c r="D13" s="85" t="s">
        <v>136</v>
      </c>
      <c r="E13" s="86"/>
      <c r="F13" s="78">
        <v>0</v>
      </c>
      <c r="G13" s="79">
        <v>0</v>
      </c>
      <c r="I13" s="81"/>
    </row>
    <row r="14" spans="1:9" s="58" customFormat="1" ht="27.75" customHeight="1">
      <c r="A14" s="88" t="s">
        <v>117</v>
      </c>
      <c r="B14" s="89"/>
      <c r="C14" s="90"/>
      <c r="D14" s="91" t="s">
        <v>141</v>
      </c>
      <c r="E14" s="92"/>
      <c r="F14" s="93">
        <f>SUM(F15:F21)</f>
        <v>18307408</v>
      </c>
      <c r="G14" s="94">
        <f>SUM(G15:G21)</f>
        <v>41286960</v>
      </c>
      <c r="I14" s="81"/>
    </row>
    <row r="15" spans="1:9" ht="27.75" customHeight="1">
      <c r="A15" s="82" t="s">
        <v>119</v>
      </c>
      <c r="B15" s="83"/>
      <c r="C15" s="84"/>
      <c r="D15" s="85" t="s">
        <v>142</v>
      </c>
      <c r="E15" s="86"/>
      <c r="F15" s="78">
        <v>0</v>
      </c>
      <c r="G15" s="79">
        <v>0</v>
      </c>
      <c r="I15" s="81"/>
    </row>
    <row r="16" spans="1:9" ht="27.75" customHeight="1">
      <c r="A16" s="82" t="s">
        <v>120</v>
      </c>
      <c r="B16" s="83"/>
      <c r="C16" s="84"/>
      <c r="D16" s="85" t="s">
        <v>143</v>
      </c>
      <c r="E16" s="86" t="s">
        <v>149</v>
      </c>
      <c r="F16" s="78">
        <v>0</v>
      </c>
      <c r="G16" s="79">
        <v>0</v>
      </c>
      <c r="I16" s="81"/>
    </row>
    <row r="17" spans="1:9" ht="27.75" customHeight="1">
      <c r="A17" s="82" t="s">
        <v>121</v>
      </c>
      <c r="B17" s="83"/>
      <c r="C17" s="84"/>
      <c r="D17" s="85" t="s">
        <v>144</v>
      </c>
      <c r="E17" s="86"/>
      <c r="F17" s="78">
        <v>0</v>
      </c>
      <c r="G17" s="79">
        <v>0</v>
      </c>
      <c r="I17" s="81"/>
    </row>
    <row r="18" spans="1:9" ht="27.75" customHeight="1">
      <c r="A18" s="82" t="s">
        <v>122</v>
      </c>
      <c r="B18" s="83"/>
      <c r="C18" s="84"/>
      <c r="D18" s="85" t="s">
        <v>145</v>
      </c>
      <c r="E18" s="86" t="s">
        <v>150</v>
      </c>
      <c r="F18" s="78">
        <v>0</v>
      </c>
      <c r="G18" s="79">
        <v>0</v>
      </c>
      <c r="I18" s="81"/>
    </row>
    <row r="19" spans="1:9" ht="27.75" customHeight="1">
      <c r="A19" s="82" t="s">
        <v>123</v>
      </c>
      <c r="B19" s="83"/>
      <c r="C19" s="84"/>
      <c r="D19" s="85" t="s">
        <v>146</v>
      </c>
      <c r="E19" s="86" t="s">
        <v>104</v>
      </c>
      <c r="F19" s="78">
        <v>0</v>
      </c>
      <c r="G19" s="79">
        <v>0</v>
      </c>
      <c r="I19" s="81"/>
    </row>
    <row r="20" spans="1:9" ht="27.75" customHeight="1">
      <c r="A20" s="82" t="s">
        <v>124</v>
      </c>
      <c r="B20" s="83"/>
      <c r="C20" s="84"/>
      <c r="D20" s="85" t="s">
        <v>147</v>
      </c>
      <c r="E20" s="86"/>
      <c r="F20" s="78">
        <v>18307408</v>
      </c>
      <c r="G20" s="79">
        <v>41286960</v>
      </c>
      <c r="I20" s="81"/>
    </row>
    <row r="21" spans="1:9" ht="27.75" customHeight="1">
      <c r="A21" s="82" t="s">
        <v>253</v>
      </c>
      <c r="B21" s="83"/>
      <c r="C21" s="84"/>
      <c r="D21" s="85" t="s">
        <v>148</v>
      </c>
      <c r="E21" s="86"/>
      <c r="F21" s="78">
        <v>0</v>
      </c>
      <c r="G21" s="79">
        <v>0</v>
      </c>
      <c r="I21" s="81"/>
    </row>
    <row r="22" spans="1:9" s="58" customFormat="1" ht="27.75" customHeight="1">
      <c r="A22" s="88" t="s">
        <v>151</v>
      </c>
      <c r="B22" s="89"/>
      <c r="C22" s="90"/>
      <c r="D22" s="91" t="s">
        <v>175</v>
      </c>
      <c r="E22" s="92"/>
      <c r="F22" s="93">
        <f>F23+F35</f>
        <v>34372863123</v>
      </c>
      <c r="G22" s="94">
        <f>G23+G35</f>
        <v>32330100525</v>
      </c>
      <c r="I22" s="81"/>
    </row>
    <row r="23" spans="1:9" s="58" customFormat="1" ht="27.75" customHeight="1">
      <c r="A23" s="88" t="s">
        <v>152</v>
      </c>
      <c r="B23" s="89"/>
      <c r="C23" s="90"/>
      <c r="D23" s="91" t="s">
        <v>176</v>
      </c>
      <c r="E23" s="86" t="s">
        <v>188</v>
      </c>
      <c r="F23" s="93">
        <f>SUM(F24:F34)</f>
        <v>35753666515</v>
      </c>
      <c r="G23" s="94">
        <f>SUM(G24:G34)</f>
        <v>32114343063</v>
      </c>
      <c r="I23" s="81"/>
    </row>
    <row r="24" spans="1:9" ht="27.75" customHeight="1">
      <c r="A24" s="82" t="s">
        <v>153</v>
      </c>
      <c r="B24" s="83"/>
      <c r="C24" s="84"/>
      <c r="D24" s="85" t="s">
        <v>177</v>
      </c>
      <c r="E24" s="86"/>
      <c r="F24" s="78">
        <v>15000000000</v>
      </c>
      <c r="G24" s="79">
        <v>15000000000</v>
      </c>
      <c r="I24" s="81"/>
    </row>
    <row r="25" spans="1:9" ht="27.75" customHeight="1">
      <c r="A25" s="82" t="s">
        <v>154</v>
      </c>
      <c r="B25" s="83"/>
      <c r="C25" s="84"/>
      <c r="D25" s="85" t="s">
        <v>178</v>
      </c>
      <c r="E25" s="86"/>
      <c r="F25" s="78">
        <v>0</v>
      </c>
      <c r="G25" s="79">
        <v>0</v>
      </c>
      <c r="I25" s="81"/>
    </row>
    <row r="26" spans="1:9" ht="27.75" customHeight="1">
      <c r="A26" s="82" t="s">
        <v>155</v>
      </c>
      <c r="B26" s="83"/>
      <c r="C26" s="84"/>
      <c r="D26" s="85" t="s">
        <v>179</v>
      </c>
      <c r="E26" s="86"/>
      <c r="F26" s="78">
        <v>0</v>
      </c>
      <c r="G26" s="79">
        <v>0</v>
      </c>
      <c r="I26" s="81"/>
    </row>
    <row r="27" spans="1:9" ht="27.75" customHeight="1">
      <c r="A27" s="82" t="s">
        <v>156</v>
      </c>
      <c r="B27" s="83"/>
      <c r="C27" s="84"/>
      <c r="D27" s="85" t="s">
        <v>180</v>
      </c>
      <c r="E27" s="86"/>
      <c r="F27" s="78">
        <v>0</v>
      </c>
      <c r="G27" s="79">
        <v>0</v>
      </c>
      <c r="I27" s="81"/>
    </row>
    <row r="28" spans="1:9" ht="27.75" customHeight="1">
      <c r="A28" s="82" t="s">
        <v>157</v>
      </c>
      <c r="B28" s="83"/>
      <c r="C28" s="84"/>
      <c r="D28" s="85" t="s">
        <v>181</v>
      </c>
      <c r="E28" s="86"/>
      <c r="F28" s="78">
        <v>0</v>
      </c>
      <c r="G28" s="79">
        <v>0</v>
      </c>
      <c r="I28" s="81"/>
    </row>
    <row r="29" spans="1:9" ht="27.75" customHeight="1">
      <c r="A29" s="73" t="s">
        <v>158</v>
      </c>
      <c r="B29" s="74"/>
      <c r="C29" s="75"/>
      <c r="D29" s="76" t="s">
        <v>182</v>
      </c>
      <c r="E29" s="77"/>
      <c r="F29" s="78">
        <v>0</v>
      </c>
      <c r="G29" s="79">
        <v>0</v>
      </c>
      <c r="I29" s="81"/>
    </row>
    <row r="30" spans="1:9" ht="27.75" customHeight="1">
      <c r="A30" s="73" t="s">
        <v>159</v>
      </c>
      <c r="B30" s="74"/>
      <c r="C30" s="75"/>
      <c r="D30" s="76" t="s">
        <v>183</v>
      </c>
      <c r="E30" s="77"/>
      <c r="F30" s="78">
        <v>12481357321</v>
      </c>
      <c r="G30" s="79">
        <v>11118676833</v>
      </c>
      <c r="I30" s="81"/>
    </row>
    <row r="31" spans="1:9" ht="27.75" customHeight="1">
      <c r="A31" s="82" t="s">
        <v>160</v>
      </c>
      <c r="B31" s="83"/>
      <c r="C31" s="84"/>
      <c r="D31" s="85" t="s">
        <v>184</v>
      </c>
      <c r="E31" s="86"/>
      <c r="F31" s="78">
        <v>1046771622</v>
      </c>
      <c r="G31" s="79">
        <v>1046771622</v>
      </c>
      <c r="I31" s="81"/>
    </row>
    <row r="32" spans="1:9" ht="27.75" customHeight="1">
      <c r="A32" s="82" t="s">
        <v>161</v>
      </c>
      <c r="B32" s="83"/>
      <c r="C32" s="84"/>
      <c r="D32" s="85" t="s">
        <v>185</v>
      </c>
      <c r="E32" s="86"/>
      <c r="F32" s="78">
        <v>458569616</v>
      </c>
      <c r="G32" s="79">
        <v>4948894608</v>
      </c>
      <c r="I32" s="81"/>
    </row>
    <row r="33" spans="1:9" ht="27.75" customHeight="1">
      <c r="A33" s="82" t="s">
        <v>162</v>
      </c>
      <c r="B33" s="83"/>
      <c r="C33" s="84"/>
      <c r="D33" s="85" t="s">
        <v>186</v>
      </c>
      <c r="E33" s="86"/>
      <c r="F33" s="78">
        <v>6766967956</v>
      </c>
      <c r="G33" s="79">
        <v>0</v>
      </c>
      <c r="I33" s="81"/>
    </row>
    <row r="34" spans="1:9" ht="27.75" customHeight="1">
      <c r="A34" s="73" t="s">
        <v>163</v>
      </c>
      <c r="B34" s="74"/>
      <c r="C34" s="75"/>
      <c r="D34" s="76" t="s">
        <v>187</v>
      </c>
      <c r="E34" s="77"/>
      <c r="F34" s="78"/>
      <c r="G34" s="79">
        <v>0</v>
      </c>
      <c r="I34" s="81"/>
    </row>
    <row r="35" spans="1:9" s="58" customFormat="1" ht="27.75" customHeight="1">
      <c r="A35" s="88" t="s">
        <v>164</v>
      </c>
      <c r="B35" s="89"/>
      <c r="C35" s="90"/>
      <c r="D35" s="91" t="s">
        <v>171</v>
      </c>
      <c r="E35" s="92"/>
      <c r="F35" s="93">
        <f>SUM(F36:F38)</f>
        <v>-1380803392</v>
      </c>
      <c r="G35" s="94">
        <f>SUM(G36:G38)</f>
        <v>215757462</v>
      </c>
      <c r="I35" s="81"/>
    </row>
    <row r="36" spans="1:9" ht="27.75" customHeight="1">
      <c r="A36" s="82" t="s">
        <v>165</v>
      </c>
      <c r="B36" s="83"/>
      <c r="C36" s="84"/>
      <c r="D36" s="85" t="s">
        <v>172</v>
      </c>
      <c r="E36" s="86"/>
      <c r="F36" s="78">
        <v>1478337853</v>
      </c>
      <c r="G36" s="79">
        <v>3082578525</v>
      </c>
      <c r="I36" s="81"/>
    </row>
    <row r="37" spans="1:9" ht="27.75" customHeight="1">
      <c r="A37" s="73" t="s">
        <v>167</v>
      </c>
      <c r="B37" s="74"/>
      <c r="C37" s="75"/>
      <c r="D37" s="76" t="s">
        <v>173</v>
      </c>
      <c r="E37" s="77" t="s">
        <v>189</v>
      </c>
      <c r="F37" s="78">
        <v>-2859141245</v>
      </c>
      <c r="G37" s="79">
        <v>-2866821063</v>
      </c>
      <c r="I37" s="81"/>
    </row>
    <row r="38" spans="1:9" ht="27.75" customHeight="1" thickBot="1">
      <c r="A38" s="82" t="s">
        <v>168</v>
      </c>
      <c r="B38" s="83"/>
      <c r="C38" s="84"/>
      <c r="D38" s="85" t="s">
        <v>174</v>
      </c>
      <c r="E38" s="86"/>
      <c r="F38" s="78">
        <v>0</v>
      </c>
      <c r="G38" s="79">
        <v>0</v>
      </c>
      <c r="I38" s="81"/>
    </row>
    <row r="39" spans="1:9" s="58" customFormat="1" ht="27.75" customHeight="1" thickBot="1">
      <c r="A39" s="344" t="s">
        <v>169</v>
      </c>
      <c r="B39" s="345"/>
      <c r="C39" s="346"/>
      <c r="D39" s="194" t="s">
        <v>170</v>
      </c>
      <c r="E39" s="195"/>
      <c r="F39" s="196">
        <f>F2+F22</f>
        <v>192073660643</v>
      </c>
      <c r="G39" s="197">
        <f>G2+G22</f>
        <v>170787132529</v>
      </c>
      <c r="I39" s="51"/>
    </row>
    <row r="40" spans="1:7" ht="18.75">
      <c r="A40" s="81"/>
      <c r="B40" s="96"/>
      <c r="C40" s="81"/>
      <c r="F40" s="96">
        <f>F39-TS1!F61</f>
        <v>0</v>
      </c>
      <c r="G40" s="96">
        <f>G39-TS1!G61</f>
        <v>0</v>
      </c>
    </row>
    <row r="41" spans="1:7" s="104" customFormat="1" ht="33">
      <c r="A41" s="383" t="s">
        <v>191</v>
      </c>
      <c r="B41" s="383"/>
      <c r="C41" s="383"/>
      <c r="D41" s="383"/>
      <c r="E41" s="383"/>
      <c r="F41" s="383"/>
      <c r="G41" s="383"/>
    </row>
    <row r="42" ht="19.5" thickBot="1"/>
    <row r="43" spans="1:7" ht="45.75" customHeight="1" thickBot="1">
      <c r="A43" s="348" t="s">
        <v>192</v>
      </c>
      <c r="B43" s="342"/>
      <c r="C43" s="372"/>
      <c r="D43" s="384" t="s">
        <v>193</v>
      </c>
      <c r="E43" s="385"/>
      <c r="F43" s="56" t="s">
        <v>898</v>
      </c>
      <c r="G43" s="57" t="s">
        <v>895</v>
      </c>
    </row>
    <row r="44" spans="1:7" ht="29.25" customHeight="1">
      <c r="A44" s="106" t="s">
        <v>194</v>
      </c>
      <c r="B44" s="107"/>
      <c r="C44" s="108"/>
      <c r="D44" s="386" t="s">
        <v>711</v>
      </c>
      <c r="E44" s="387"/>
      <c r="F44" s="109"/>
      <c r="G44" s="110"/>
    </row>
    <row r="45" spans="1:7" ht="29.25" customHeight="1">
      <c r="A45" s="82" t="s">
        <v>246</v>
      </c>
      <c r="B45" s="83"/>
      <c r="C45" s="83"/>
      <c r="D45" s="390"/>
      <c r="E45" s="391"/>
      <c r="F45" s="78">
        <f>'[3]NV1'!$F$45</f>
        <v>2076590141</v>
      </c>
      <c r="G45" s="79">
        <v>2104748251</v>
      </c>
    </row>
    <row r="46" spans="1:7" ht="29.25" customHeight="1">
      <c r="A46" s="82" t="s">
        <v>195</v>
      </c>
      <c r="B46" s="83"/>
      <c r="C46" s="84"/>
      <c r="D46" s="390"/>
      <c r="E46" s="391"/>
      <c r="F46" s="95"/>
      <c r="G46" s="87"/>
    </row>
    <row r="47" spans="1:7" ht="29.25" customHeight="1">
      <c r="A47" s="82" t="s">
        <v>243</v>
      </c>
      <c r="B47" s="83"/>
      <c r="C47" s="84"/>
      <c r="D47" s="390"/>
      <c r="E47" s="391"/>
      <c r="F47" s="95"/>
      <c r="G47" s="87"/>
    </row>
    <row r="48" spans="1:7" ht="29.25" customHeight="1">
      <c r="A48" s="82" t="s">
        <v>244</v>
      </c>
      <c r="B48" s="83"/>
      <c r="C48" s="84"/>
      <c r="D48" s="390"/>
      <c r="E48" s="391"/>
      <c r="F48" s="95"/>
      <c r="G48" s="87"/>
    </row>
    <row r="49" spans="1:7" ht="29.25" customHeight="1" thickBot="1">
      <c r="A49" s="111" t="s">
        <v>245</v>
      </c>
      <c r="B49" s="112"/>
      <c r="C49" s="113"/>
      <c r="D49" s="388"/>
      <c r="E49" s="389"/>
      <c r="F49" s="114"/>
      <c r="G49" s="115"/>
    </row>
    <row r="51" spans="6:7" ht="18.75">
      <c r="F51" s="382" t="s">
        <v>793</v>
      </c>
      <c r="G51" s="382"/>
    </row>
    <row r="52" spans="1:7" ht="20.25">
      <c r="A52" s="105" t="s">
        <v>693</v>
      </c>
      <c r="B52" s="378" t="s">
        <v>694</v>
      </c>
      <c r="C52" s="378"/>
      <c r="D52" s="378"/>
      <c r="E52" s="378"/>
      <c r="F52" s="381" t="s">
        <v>691</v>
      </c>
      <c r="G52" s="381"/>
    </row>
    <row r="53" spans="1:7" ht="18.75">
      <c r="A53" s="52" t="s">
        <v>541</v>
      </c>
      <c r="B53" s="379" t="s">
        <v>541</v>
      </c>
      <c r="C53" s="379"/>
      <c r="D53" s="379"/>
      <c r="E53" s="379"/>
      <c r="F53" s="377" t="s">
        <v>692</v>
      </c>
      <c r="G53" s="377"/>
    </row>
    <row r="58" spans="1:7" ht="20.25">
      <c r="A58" s="97" t="s">
        <v>239</v>
      </c>
      <c r="B58" s="380" t="s">
        <v>695</v>
      </c>
      <c r="C58" s="380"/>
      <c r="D58" s="380"/>
      <c r="E58" s="380"/>
      <c r="F58" s="376" t="s">
        <v>915</v>
      </c>
      <c r="G58" s="376"/>
    </row>
  </sheetData>
  <mergeCells count="18">
    <mergeCell ref="A43:C43"/>
    <mergeCell ref="D43:E43"/>
    <mergeCell ref="D44:E44"/>
    <mergeCell ref="D49:E49"/>
    <mergeCell ref="D45:E45"/>
    <mergeCell ref="D46:E46"/>
    <mergeCell ref="D47:E47"/>
    <mergeCell ref="D48:E48"/>
    <mergeCell ref="A1:C1"/>
    <mergeCell ref="A39:C39"/>
    <mergeCell ref="F58:G58"/>
    <mergeCell ref="F53:G53"/>
    <mergeCell ref="B52:E52"/>
    <mergeCell ref="B53:E53"/>
    <mergeCell ref="B58:E58"/>
    <mergeCell ref="F52:G52"/>
    <mergeCell ref="F51:G51"/>
    <mergeCell ref="A41:G41"/>
  </mergeCells>
  <printOptions horizontalCentered="1"/>
  <pageMargins left="0.25" right="0.25" top="0.5" bottom="0.5" header="0" footer="0.25"/>
  <pageSetup errors="NA" fitToHeight="2"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M37"/>
  <sheetViews>
    <sheetView zoomScale="85" zoomScaleNormal="85" workbookViewId="0" topLeftCell="A7">
      <pane xSplit="5" ySplit="3" topLeftCell="G21" activePane="bottomRight" state="frozen"/>
      <selection pane="topLeft" activeCell="A7" sqref="A7"/>
      <selection pane="topRight" activeCell="F7" sqref="F7"/>
      <selection pane="bottomLeft" activeCell="A10" sqref="A10"/>
      <selection pane="bottomRight" activeCell="H31" sqref="H31:I31"/>
    </sheetView>
  </sheetViews>
  <sheetFormatPr defaultColWidth="8.796875" defaultRowHeight="14.25"/>
  <cols>
    <col min="1" max="1" width="24" style="1" customWidth="1"/>
    <col min="2" max="2" width="10.59765625" style="1" customWidth="1"/>
    <col min="3" max="3" width="7" style="1" customWidth="1"/>
    <col min="4" max="4" width="3.59765625" style="1" bestFit="1" customWidth="1"/>
    <col min="5" max="5" width="6.59765625" style="1" bestFit="1" customWidth="1"/>
    <col min="6" max="6" width="17.3984375" style="1" customWidth="1"/>
    <col min="7" max="7" width="10" style="1" bestFit="1" customWidth="1"/>
    <col min="8" max="8" width="17.69921875" style="1" customWidth="1"/>
    <col min="9" max="9" width="17.19921875" style="51" customWidth="1"/>
    <col min="10" max="10" width="16.19921875" style="2" bestFit="1" customWidth="1"/>
    <col min="11" max="11" width="15.09765625" style="2" bestFit="1" customWidth="1"/>
    <col min="12" max="12" width="12.3984375" style="2" bestFit="1" customWidth="1"/>
    <col min="13" max="13" width="15.09765625" style="2" bestFit="1" customWidth="1"/>
    <col min="14" max="16384" width="10" style="1" customWidth="1"/>
  </cols>
  <sheetData>
    <row r="1" spans="1:13" s="22" customFormat="1" ht="18.75">
      <c r="A1" s="403" t="s">
        <v>166</v>
      </c>
      <c r="B1" s="403"/>
      <c r="D1" s="21"/>
      <c r="E1" s="21"/>
      <c r="G1" s="398" t="s">
        <v>248</v>
      </c>
      <c r="H1" s="398"/>
      <c r="I1" s="398"/>
      <c r="J1" s="21"/>
      <c r="K1" s="21"/>
      <c r="L1" s="21"/>
      <c r="M1" s="21"/>
    </row>
    <row r="2" spans="1:13" s="22" customFormat="1" ht="18.75">
      <c r="A2" s="403" t="s">
        <v>196</v>
      </c>
      <c r="B2" s="403"/>
      <c r="D2" s="21"/>
      <c r="E2" s="21"/>
      <c r="G2" s="399" t="s">
        <v>720</v>
      </c>
      <c r="H2" s="399"/>
      <c r="I2" s="399"/>
      <c r="J2" s="21"/>
      <c r="K2" s="21"/>
      <c r="L2" s="21"/>
      <c r="M2" s="21"/>
    </row>
    <row r="3" spans="1:13" s="22" customFormat="1" ht="17.25">
      <c r="A3" s="404" t="s">
        <v>197</v>
      </c>
      <c r="B3" s="404"/>
      <c r="D3" s="21"/>
      <c r="E3" s="21"/>
      <c r="G3" s="399" t="s">
        <v>790</v>
      </c>
      <c r="H3" s="399"/>
      <c r="I3" s="399"/>
      <c r="J3" s="21"/>
      <c r="K3" s="21"/>
      <c r="L3" s="21"/>
      <c r="M3" s="21"/>
    </row>
    <row r="4" spans="4:9" ht="18.75">
      <c r="D4" s="3"/>
      <c r="E4" s="3"/>
      <c r="F4" s="3"/>
      <c r="G4" s="3"/>
      <c r="H4" s="3"/>
      <c r="I4" s="52"/>
    </row>
    <row r="5" spans="1:13" s="29" customFormat="1" ht="33">
      <c r="A5" s="405" t="s">
        <v>20</v>
      </c>
      <c r="B5" s="405"/>
      <c r="C5" s="405"/>
      <c r="D5" s="405"/>
      <c r="E5" s="405"/>
      <c r="F5" s="405"/>
      <c r="G5" s="405"/>
      <c r="H5" s="405"/>
      <c r="I5" s="405"/>
      <c r="J5" s="116"/>
      <c r="K5" s="116"/>
      <c r="L5" s="116"/>
      <c r="M5" s="116"/>
    </row>
    <row r="6" spans="1:13" s="29" customFormat="1" ht="33">
      <c r="A6" s="405" t="s">
        <v>888</v>
      </c>
      <c r="B6" s="405"/>
      <c r="C6" s="405"/>
      <c r="D6" s="405"/>
      <c r="E6" s="405"/>
      <c r="F6" s="405"/>
      <c r="G6" s="405"/>
      <c r="H6" s="405"/>
      <c r="I6" s="405"/>
      <c r="J6" s="116"/>
      <c r="K6" s="116"/>
      <c r="L6" s="116"/>
      <c r="M6" s="116"/>
    </row>
    <row r="7" spans="8:9" ht="19.5" thickBot="1">
      <c r="H7" s="400" t="s">
        <v>540</v>
      </c>
      <c r="I7" s="400"/>
    </row>
    <row r="8" spans="1:13" s="25" customFormat="1" ht="20.25">
      <c r="A8" s="409" t="s">
        <v>192</v>
      </c>
      <c r="B8" s="410"/>
      <c r="C8" s="411"/>
      <c r="D8" s="406" t="s">
        <v>500</v>
      </c>
      <c r="E8" s="406" t="s">
        <v>503</v>
      </c>
      <c r="F8" s="401" t="s">
        <v>792</v>
      </c>
      <c r="G8" s="408"/>
      <c r="H8" s="401" t="s">
        <v>249</v>
      </c>
      <c r="I8" s="402"/>
      <c r="J8" s="117"/>
      <c r="K8" s="117"/>
      <c r="L8" s="117"/>
      <c r="M8" s="117"/>
    </row>
    <row r="9" spans="1:13" s="25" customFormat="1" ht="21" thickBot="1">
      <c r="A9" s="412"/>
      <c r="B9" s="413"/>
      <c r="C9" s="414"/>
      <c r="D9" s="407"/>
      <c r="E9" s="407"/>
      <c r="F9" s="34" t="s">
        <v>948</v>
      </c>
      <c r="G9" s="34" t="s">
        <v>949</v>
      </c>
      <c r="H9" s="34" t="s">
        <v>948</v>
      </c>
      <c r="I9" s="228" t="s">
        <v>949</v>
      </c>
      <c r="J9" s="117"/>
      <c r="K9" s="117"/>
      <c r="L9" s="117"/>
      <c r="M9" s="117"/>
    </row>
    <row r="10" spans="1:13" s="25" customFormat="1" ht="21.75" customHeight="1">
      <c r="A10" s="118" t="s">
        <v>504</v>
      </c>
      <c r="B10" s="119"/>
      <c r="C10" s="120"/>
      <c r="D10" s="121" t="s">
        <v>701</v>
      </c>
      <c r="E10" s="31" t="s">
        <v>534</v>
      </c>
      <c r="F10" s="35">
        <v>39447314825</v>
      </c>
      <c r="G10" s="35"/>
      <c r="H10" s="36">
        <v>39447314825</v>
      </c>
      <c r="I10" s="65">
        <v>41542648518</v>
      </c>
      <c r="J10" s="117"/>
      <c r="K10" s="117"/>
      <c r="L10" s="117"/>
      <c r="M10" s="117"/>
    </row>
    <row r="11" spans="1:13" s="25" customFormat="1" ht="21.75" customHeight="1">
      <c r="A11" s="122" t="s">
        <v>505</v>
      </c>
      <c r="B11" s="123"/>
      <c r="C11" s="124"/>
      <c r="D11" s="125" t="s">
        <v>702</v>
      </c>
      <c r="E11" s="32"/>
      <c r="F11" s="35">
        <v>16363636</v>
      </c>
      <c r="G11" s="37"/>
      <c r="H11" s="36">
        <v>16363636</v>
      </c>
      <c r="I11" s="65">
        <v>0</v>
      </c>
      <c r="J11" s="117"/>
      <c r="K11" s="117"/>
      <c r="L11" s="117"/>
      <c r="M11" s="117"/>
    </row>
    <row r="12" spans="1:13" s="25" customFormat="1" ht="43.5" customHeight="1">
      <c r="A12" s="395" t="s">
        <v>506</v>
      </c>
      <c r="B12" s="396"/>
      <c r="C12" s="397"/>
      <c r="D12" s="125" t="s">
        <v>507</v>
      </c>
      <c r="E12" s="32"/>
      <c r="F12" s="27">
        <v>39430951189</v>
      </c>
      <c r="G12" s="27"/>
      <c r="H12" s="36">
        <v>39430951189</v>
      </c>
      <c r="I12" s="65">
        <v>41542648518</v>
      </c>
      <c r="J12" s="117"/>
      <c r="K12" s="117"/>
      <c r="L12" s="117"/>
      <c r="M12" s="117"/>
    </row>
    <row r="13" spans="1:13" s="25" customFormat="1" ht="24" customHeight="1">
      <c r="A13" s="122" t="s">
        <v>487</v>
      </c>
      <c r="B13" s="123"/>
      <c r="C13" s="124"/>
      <c r="D13" s="125" t="s">
        <v>508</v>
      </c>
      <c r="E13" s="32" t="s">
        <v>535</v>
      </c>
      <c r="F13" s="35">
        <v>13095396516</v>
      </c>
      <c r="G13" s="27"/>
      <c r="H13" s="36">
        <v>13095396516</v>
      </c>
      <c r="I13" s="65">
        <v>16217891327</v>
      </c>
      <c r="J13" s="117"/>
      <c r="K13" s="117"/>
      <c r="L13" s="117"/>
      <c r="M13" s="117"/>
    </row>
    <row r="14" spans="1:13" s="25" customFormat="1" ht="42.75" customHeight="1">
      <c r="A14" s="395" t="s">
        <v>509</v>
      </c>
      <c r="B14" s="396"/>
      <c r="C14" s="397"/>
      <c r="D14" s="125" t="s">
        <v>707</v>
      </c>
      <c r="E14" s="32"/>
      <c r="F14" s="27">
        <v>26335554673</v>
      </c>
      <c r="G14" s="27"/>
      <c r="H14" s="36">
        <v>26335554673</v>
      </c>
      <c r="I14" s="72">
        <v>25324757191</v>
      </c>
      <c r="J14" s="117"/>
      <c r="K14" s="117"/>
      <c r="L14" s="117"/>
      <c r="M14" s="117"/>
    </row>
    <row r="15" spans="1:13" s="25" customFormat="1" ht="21.75" customHeight="1">
      <c r="A15" s="122" t="s">
        <v>510</v>
      </c>
      <c r="B15" s="123"/>
      <c r="C15" s="124"/>
      <c r="D15" s="125" t="s">
        <v>708</v>
      </c>
      <c r="E15" s="32" t="s">
        <v>536</v>
      </c>
      <c r="F15" s="35">
        <v>4767662423</v>
      </c>
      <c r="G15" s="27"/>
      <c r="H15" s="36">
        <v>4767662423</v>
      </c>
      <c r="I15" s="65">
        <v>2067041663</v>
      </c>
      <c r="J15" s="117"/>
      <c r="K15" s="117"/>
      <c r="L15" s="117"/>
      <c r="M15" s="117"/>
    </row>
    <row r="16" spans="1:13" s="25" customFormat="1" ht="21.75" customHeight="1">
      <c r="A16" s="122" t="s">
        <v>523</v>
      </c>
      <c r="B16" s="123"/>
      <c r="C16" s="124"/>
      <c r="D16" s="125" t="s">
        <v>709</v>
      </c>
      <c r="E16" s="32" t="s">
        <v>537</v>
      </c>
      <c r="F16" s="35">
        <v>4890167</v>
      </c>
      <c r="G16" s="27"/>
      <c r="H16" s="36">
        <v>4890167</v>
      </c>
      <c r="I16" s="65">
        <v>47500000</v>
      </c>
      <c r="J16" s="117"/>
      <c r="K16" s="117"/>
      <c r="L16" s="117"/>
      <c r="M16" s="117"/>
    </row>
    <row r="17" spans="1:9" ht="21.75" customHeight="1">
      <c r="A17" s="126" t="s">
        <v>524</v>
      </c>
      <c r="B17" s="127"/>
      <c r="C17" s="128"/>
      <c r="D17" s="129" t="s">
        <v>710</v>
      </c>
      <c r="E17" s="33"/>
      <c r="F17" s="198">
        <v>981367</v>
      </c>
      <c r="G17" s="26"/>
      <c r="H17" s="192">
        <v>981367</v>
      </c>
      <c r="I17" s="229">
        <v>0</v>
      </c>
    </row>
    <row r="18" spans="1:13" s="25" customFormat="1" ht="21.75" customHeight="1">
      <c r="A18" s="122" t="s">
        <v>525</v>
      </c>
      <c r="B18" s="123"/>
      <c r="C18" s="124"/>
      <c r="D18" s="125" t="s">
        <v>711</v>
      </c>
      <c r="E18" s="32"/>
      <c r="F18" s="35">
        <v>701510346</v>
      </c>
      <c r="G18" s="27"/>
      <c r="H18" s="36">
        <v>701510346</v>
      </c>
      <c r="I18" s="65">
        <v>1070461080</v>
      </c>
      <c r="J18" s="117"/>
      <c r="K18" s="117"/>
      <c r="L18" s="117"/>
      <c r="M18" s="117"/>
    </row>
    <row r="19" spans="1:13" s="25" customFormat="1" ht="21.75" customHeight="1">
      <c r="A19" s="122" t="s">
        <v>526</v>
      </c>
      <c r="B19" s="123"/>
      <c r="C19" s="124"/>
      <c r="D19" s="125" t="s">
        <v>712</v>
      </c>
      <c r="E19" s="32"/>
      <c r="F19" s="35">
        <v>3680489613</v>
      </c>
      <c r="G19" s="27"/>
      <c r="H19" s="36">
        <v>3680489613</v>
      </c>
      <c r="I19" s="65">
        <v>5432940351</v>
      </c>
      <c r="J19" s="117"/>
      <c r="K19" s="117"/>
      <c r="L19" s="117"/>
      <c r="M19" s="117"/>
    </row>
    <row r="20" spans="1:13" s="25" customFormat="1" ht="43.5" customHeight="1">
      <c r="A20" s="395" t="s">
        <v>539</v>
      </c>
      <c r="B20" s="396"/>
      <c r="C20" s="397"/>
      <c r="D20" s="125" t="s">
        <v>713</v>
      </c>
      <c r="E20" s="32"/>
      <c r="F20" s="27">
        <v>26716326970</v>
      </c>
      <c r="G20" s="27"/>
      <c r="H20" s="36">
        <v>26716326970</v>
      </c>
      <c r="I20" s="72">
        <v>20840897423</v>
      </c>
      <c r="J20" s="117"/>
      <c r="K20" s="117"/>
      <c r="L20" s="117"/>
      <c r="M20" s="117"/>
    </row>
    <row r="21" spans="1:13" s="25" customFormat="1" ht="21.75" customHeight="1">
      <c r="A21" s="122" t="s">
        <v>527</v>
      </c>
      <c r="B21" s="123"/>
      <c r="C21" s="124"/>
      <c r="D21" s="125" t="s">
        <v>714</v>
      </c>
      <c r="E21" s="32"/>
      <c r="F21" s="35">
        <v>116704959</v>
      </c>
      <c r="G21" s="27"/>
      <c r="H21" s="36">
        <v>116704959</v>
      </c>
      <c r="I21" s="65">
        <v>480041527</v>
      </c>
      <c r="J21" s="117"/>
      <c r="K21" s="117"/>
      <c r="L21" s="117"/>
      <c r="M21" s="117"/>
    </row>
    <row r="22" spans="1:13" s="25" customFormat="1" ht="21.75" customHeight="1">
      <c r="A22" s="122" t="s">
        <v>528</v>
      </c>
      <c r="B22" s="123"/>
      <c r="C22" s="124"/>
      <c r="D22" s="125" t="s">
        <v>715</v>
      </c>
      <c r="E22" s="32"/>
      <c r="F22" s="35">
        <v>17168777996</v>
      </c>
      <c r="G22" s="27"/>
      <c r="H22" s="36">
        <v>17168777996</v>
      </c>
      <c r="I22" s="65">
        <v>13349092259</v>
      </c>
      <c r="J22" s="117"/>
      <c r="K22" s="117"/>
      <c r="L22" s="117"/>
      <c r="M22" s="117"/>
    </row>
    <row r="23" spans="1:13" s="25" customFormat="1" ht="21.75" customHeight="1">
      <c r="A23" s="122" t="s">
        <v>529</v>
      </c>
      <c r="B23" s="123"/>
      <c r="C23" s="124"/>
      <c r="D23" s="125" t="s">
        <v>716</v>
      </c>
      <c r="E23" s="32"/>
      <c r="F23" s="27">
        <v>-17052073037</v>
      </c>
      <c r="G23" s="27"/>
      <c r="H23" s="36">
        <v>-17052073037</v>
      </c>
      <c r="I23" s="72">
        <v>-12869050732</v>
      </c>
      <c r="J23" s="117"/>
      <c r="K23" s="117"/>
      <c r="L23" s="117"/>
      <c r="M23" s="117"/>
    </row>
    <row r="24" spans="1:13" s="25" customFormat="1" ht="21.75" customHeight="1">
      <c r="A24" s="122" t="s">
        <v>18</v>
      </c>
      <c r="B24" s="123"/>
      <c r="C24" s="124"/>
      <c r="D24" s="125" t="s">
        <v>717</v>
      </c>
      <c r="E24" s="32"/>
      <c r="F24" s="27">
        <v>9664253933</v>
      </c>
      <c r="G24" s="27"/>
      <c r="H24" s="36">
        <v>9664253933</v>
      </c>
      <c r="I24" s="72">
        <v>7971846691</v>
      </c>
      <c r="J24" s="117"/>
      <c r="K24" s="117"/>
      <c r="L24" s="117"/>
      <c r="M24" s="117"/>
    </row>
    <row r="25" spans="1:13" s="25" customFormat="1" ht="21.75" customHeight="1">
      <c r="A25" s="122" t="s">
        <v>530</v>
      </c>
      <c r="B25" s="123"/>
      <c r="C25" s="124"/>
      <c r="D25" s="125" t="s">
        <v>511</v>
      </c>
      <c r="E25" s="32" t="s">
        <v>538</v>
      </c>
      <c r="F25" s="35">
        <v>2725360976.84</v>
      </c>
      <c r="G25" s="27"/>
      <c r="H25" s="36">
        <v>2725360976.84</v>
      </c>
      <c r="I25" s="65">
        <v>2220917073</v>
      </c>
      <c r="J25" s="117"/>
      <c r="K25" s="117"/>
      <c r="L25" s="117"/>
      <c r="M25" s="117"/>
    </row>
    <row r="26" spans="1:13" s="25" customFormat="1" ht="21.75" customHeight="1">
      <c r="A26" s="122" t="s">
        <v>531</v>
      </c>
      <c r="B26" s="123"/>
      <c r="C26" s="124"/>
      <c r="D26" s="125" t="s">
        <v>512</v>
      </c>
      <c r="E26" s="32" t="s">
        <v>538</v>
      </c>
      <c r="F26" s="35"/>
      <c r="G26" s="27"/>
      <c r="H26" s="36"/>
      <c r="I26" s="72"/>
      <c r="J26" s="117"/>
      <c r="K26" s="117"/>
      <c r="L26" s="117"/>
      <c r="M26" s="117"/>
    </row>
    <row r="27" spans="1:13" s="25" customFormat="1" ht="21.75" customHeight="1">
      <c r="A27" s="122" t="s">
        <v>532</v>
      </c>
      <c r="B27" s="123"/>
      <c r="C27" s="124"/>
      <c r="D27" s="125" t="s">
        <v>718</v>
      </c>
      <c r="E27" s="32"/>
      <c r="F27" s="27">
        <v>6938892956.16</v>
      </c>
      <c r="G27" s="27"/>
      <c r="H27" s="36">
        <v>6938892956.16</v>
      </c>
      <c r="I27" s="72">
        <v>5750929618</v>
      </c>
      <c r="J27" s="117"/>
      <c r="K27" s="117"/>
      <c r="L27" s="117"/>
      <c r="M27" s="117"/>
    </row>
    <row r="28" spans="1:13" s="25" customFormat="1" ht="21.75" customHeight="1" thickBot="1">
      <c r="A28" s="130" t="s">
        <v>533</v>
      </c>
      <c r="B28" s="131"/>
      <c r="C28" s="132"/>
      <c r="D28" s="133" t="s">
        <v>719</v>
      </c>
      <c r="E28" s="34"/>
      <c r="F28" s="38"/>
      <c r="G28" s="30"/>
      <c r="H28" s="38"/>
      <c r="I28" s="230">
        <v>0.2067</v>
      </c>
      <c r="J28" s="231"/>
      <c r="K28" s="117"/>
      <c r="L28" s="117"/>
      <c r="M28" s="117"/>
    </row>
    <row r="29" spans="2:9" ht="18.75">
      <c r="B29" s="28"/>
      <c r="F29" s="39"/>
      <c r="H29" s="146"/>
      <c r="I29" s="232"/>
    </row>
    <row r="30" spans="6:9" ht="24" customHeight="1">
      <c r="F30" s="40"/>
      <c r="G30" s="145"/>
      <c r="H30" s="382" t="s">
        <v>793</v>
      </c>
      <c r="I30" s="382"/>
    </row>
    <row r="31" spans="1:9" ht="20.25">
      <c r="A31" s="393" t="s">
        <v>693</v>
      </c>
      <c r="B31" s="393"/>
      <c r="C31" s="393" t="s">
        <v>694</v>
      </c>
      <c r="D31" s="393"/>
      <c r="E31" s="393"/>
      <c r="F31" s="393"/>
      <c r="G31" s="393"/>
      <c r="H31" s="381" t="s">
        <v>691</v>
      </c>
      <c r="I31" s="381"/>
    </row>
    <row r="32" spans="1:9" ht="18.75">
      <c r="A32" s="394" t="s">
        <v>541</v>
      </c>
      <c r="B32" s="394"/>
      <c r="C32" s="394" t="s">
        <v>541</v>
      </c>
      <c r="D32" s="394"/>
      <c r="E32" s="394"/>
      <c r="F32" s="394"/>
      <c r="G32" s="394"/>
      <c r="H32" s="377" t="s">
        <v>692</v>
      </c>
      <c r="I32" s="377"/>
    </row>
    <row r="33" spans="8:9" ht="18.75">
      <c r="H33" s="96"/>
      <c r="I33" s="96"/>
    </row>
    <row r="34" spans="8:9" ht="18.75">
      <c r="H34" s="96"/>
      <c r="I34" s="96"/>
    </row>
    <row r="35" spans="8:9" ht="18.75">
      <c r="H35" s="96"/>
      <c r="I35" s="96"/>
    </row>
    <row r="36" spans="8:9" ht="18.75">
      <c r="H36" s="96"/>
      <c r="I36" s="96"/>
    </row>
    <row r="37" spans="1:9" ht="20.25">
      <c r="A37" s="392" t="s">
        <v>239</v>
      </c>
      <c r="B37" s="392"/>
      <c r="C37" s="392" t="s">
        <v>695</v>
      </c>
      <c r="D37" s="392"/>
      <c r="E37" s="392"/>
      <c r="F37" s="392"/>
      <c r="G37" s="392"/>
      <c r="H37" s="376" t="s">
        <v>915</v>
      </c>
      <c r="I37" s="376"/>
    </row>
  </sheetData>
  <mergeCells count="27">
    <mergeCell ref="A3:B3"/>
    <mergeCell ref="A6:I6"/>
    <mergeCell ref="A5:I5"/>
    <mergeCell ref="A12:C12"/>
    <mergeCell ref="E8:E9"/>
    <mergeCell ref="F8:G8"/>
    <mergeCell ref="A8:C9"/>
    <mergeCell ref="D8:D9"/>
    <mergeCell ref="A14:C14"/>
    <mergeCell ref="A20:C20"/>
    <mergeCell ref="H30:I30"/>
    <mergeCell ref="G1:I1"/>
    <mergeCell ref="G2:I2"/>
    <mergeCell ref="G3:I3"/>
    <mergeCell ref="H7:I7"/>
    <mergeCell ref="H8:I8"/>
    <mergeCell ref="A1:B1"/>
    <mergeCell ref="A2:B2"/>
    <mergeCell ref="H32:I32"/>
    <mergeCell ref="H37:I37"/>
    <mergeCell ref="A37:B37"/>
    <mergeCell ref="A31:B31"/>
    <mergeCell ref="A32:B32"/>
    <mergeCell ref="C31:G31"/>
    <mergeCell ref="C32:G32"/>
    <mergeCell ref="C37:G37"/>
    <mergeCell ref="H31:I31"/>
  </mergeCells>
  <printOptions horizontalCentered="1"/>
  <pageMargins left="0.25" right="0.07" top="0.5" bottom="0.5" header="0" footer="0.25"/>
  <pageSetup errors="NA"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dimension ref="A1:G637"/>
  <sheetViews>
    <sheetView zoomScale="85" zoomScaleNormal="85" workbookViewId="0" topLeftCell="B584">
      <selection activeCell="G625" sqref="G625"/>
    </sheetView>
  </sheetViews>
  <sheetFormatPr defaultColWidth="9" defaultRowHeight="14.25"/>
  <cols>
    <col min="1" max="1" width="28.19921875" style="4" customWidth="1"/>
    <col min="2" max="7" width="17.59765625" style="4" customWidth="1"/>
    <col min="8" max="16384" width="9" style="5" customWidth="1"/>
  </cols>
  <sheetData>
    <row r="1" spans="1:7" s="22" customFormat="1" ht="18.75">
      <c r="A1" s="403" t="s">
        <v>166</v>
      </c>
      <c r="B1" s="403"/>
      <c r="C1" s="21"/>
      <c r="E1" s="21"/>
      <c r="F1" s="398" t="s">
        <v>250</v>
      </c>
      <c r="G1" s="398"/>
    </row>
    <row r="2" spans="1:7" s="22" customFormat="1" ht="18.75">
      <c r="A2" s="403" t="s">
        <v>196</v>
      </c>
      <c r="B2" s="403"/>
      <c r="C2" s="21"/>
      <c r="E2" s="21"/>
      <c r="F2" s="399" t="s">
        <v>720</v>
      </c>
      <c r="G2" s="399"/>
    </row>
    <row r="3" spans="1:7" s="22" customFormat="1" ht="17.25">
      <c r="A3" s="404" t="s">
        <v>197</v>
      </c>
      <c r="B3" s="404"/>
      <c r="C3" s="21"/>
      <c r="E3" s="21"/>
      <c r="F3" s="399" t="s">
        <v>790</v>
      </c>
      <c r="G3" s="399"/>
    </row>
    <row r="5" spans="1:7" s="23" customFormat="1" ht="33">
      <c r="A5" s="417" t="s">
        <v>461</v>
      </c>
      <c r="B5" s="417"/>
      <c r="C5" s="417"/>
      <c r="D5" s="417"/>
      <c r="E5" s="417"/>
      <c r="F5" s="417"/>
      <c r="G5" s="417"/>
    </row>
    <row r="6" spans="1:7" s="23" customFormat="1" ht="33">
      <c r="A6" s="417" t="s">
        <v>891</v>
      </c>
      <c r="B6" s="417"/>
      <c r="C6" s="417"/>
      <c r="D6" s="417"/>
      <c r="E6" s="417"/>
      <c r="F6" s="417"/>
      <c r="G6" s="417"/>
    </row>
    <row r="8" spans="1:7" s="7" customFormat="1" ht="20.25">
      <c r="A8" s="6" t="s">
        <v>722</v>
      </c>
      <c r="B8" s="6"/>
      <c r="C8" s="6"/>
      <c r="D8" s="6"/>
      <c r="E8" s="6"/>
      <c r="F8" s="6"/>
      <c r="G8" s="6"/>
    </row>
    <row r="9" ht="20.25" customHeight="1">
      <c r="A9" s="4" t="s">
        <v>697</v>
      </c>
    </row>
    <row r="10" ht="20.25" customHeight="1">
      <c r="A10" s="4" t="s">
        <v>698</v>
      </c>
    </row>
    <row r="11" ht="20.25" customHeight="1">
      <c r="A11" s="4" t="s">
        <v>723</v>
      </c>
    </row>
    <row r="12" ht="20.25" customHeight="1">
      <c r="A12" s="4" t="s">
        <v>787</v>
      </c>
    </row>
    <row r="13" spans="1:7" ht="37.5" customHeight="1">
      <c r="A13" s="418" t="s">
        <v>700</v>
      </c>
      <c r="B13" s="418"/>
      <c r="C13" s="418"/>
      <c r="D13" s="418"/>
      <c r="E13" s="418"/>
      <c r="F13" s="418"/>
      <c r="G13" s="418"/>
    </row>
    <row r="14" spans="1:7" ht="58.5" customHeight="1">
      <c r="A14" s="419" t="s">
        <v>458</v>
      </c>
      <c r="B14" s="419"/>
      <c r="C14" s="419"/>
      <c r="D14" s="419"/>
      <c r="E14" s="419"/>
      <c r="F14" s="419"/>
      <c r="G14" s="419"/>
    </row>
    <row r="15" spans="1:7" ht="58.5" customHeight="1">
      <c r="A15" s="419" t="s">
        <v>254</v>
      </c>
      <c r="B15" s="419"/>
      <c r="C15" s="419"/>
      <c r="D15" s="419"/>
      <c r="E15" s="419"/>
      <c r="F15" s="419"/>
      <c r="G15" s="419"/>
    </row>
    <row r="16" spans="1:7" ht="58.5" customHeight="1">
      <c r="A16" s="419" t="s">
        <v>916</v>
      </c>
      <c r="B16" s="419"/>
      <c r="C16" s="419"/>
      <c r="D16" s="419"/>
      <c r="E16" s="419"/>
      <c r="F16" s="419"/>
      <c r="G16" s="419"/>
    </row>
    <row r="17" spans="1:7" ht="18.75">
      <c r="A17" s="24"/>
      <c r="B17" s="24"/>
      <c r="C17" s="24"/>
      <c r="D17" s="24"/>
      <c r="E17" s="24"/>
      <c r="F17" s="24"/>
      <c r="G17" s="24"/>
    </row>
    <row r="18" spans="1:7" s="7" customFormat="1" ht="20.25">
      <c r="A18" s="6" t="s">
        <v>788</v>
      </c>
      <c r="B18" s="6"/>
      <c r="C18" s="6"/>
      <c r="D18" s="6"/>
      <c r="E18" s="6"/>
      <c r="F18" s="6"/>
      <c r="G18" s="6"/>
    </row>
    <row r="19" ht="18.75">
      <c r="A19" s="4" t="s">
        <v>501</v>
      </c>
    </row>
    <row r="20" ht="18.75">
      <c r="A20" s="4" t="s">
        <v>789</v>
      </c>
    </row>
    <row r="22" spans="1:7" s="7" customFormat="1" ht="20.25">
      <c r="A22" s="6" t="s">
        <v>791</v>
      </c>
      <c r="B22" s="6"/>
      <c r="C22" s="6"/>
      <c r="D22" s="6"/>
      <c r="E22" s="6"/>
      <c r="F22" s="6"/>
      <c r="G22" s="6"/>
    </row>
    <row r="23" ht="19.5" customHeight="1">
      <c r="A23" s="4" t="s">
        <v>459</v>
      </c>
    </row>
    <row r="24" spans="1:7" ht="37.5" customHeight="1">
      <c r="A24" s="419" t="s">
        <v>615</v>
      </c>
      <c r="B24" s="419"/>
      <c r="C24" s="419"/>
      <c r="D24" s="419"/>
      <c r="E24" s="419"/>
      <c r="F24" s="419"/>
      <c r="G24" s="419"/>
    </row>
    <row r="25" ht="19.5" customHeight="1">
      <c r="A25" s="4" t="s">
        <v>616</v>
      </c>
    </row>
    <row r="27" spans="1:7" s="7" customFormat="1" ht="20.25">
      <c r="A27" s="6" t="s">
        <v>806</v>
      </c>
      <c r="B27" s="6"/>
      <c r="C27" s="6"/>
      <c r="D27" s="6"/>
      <c r="E27" s="6"/>
      <c r="F27" s="6"/>
      <c r="G27" s="6"/>
    </row>
    <row r="28" spans="1:7" ht="37.5" customHeight="1">
      <c r="A28" s="419" t="s">
        <v>481</v>
      </c>
      <c r="B28" s="419"/>
      <c r="C28" s="419"/>
      <c r="D28" s="419"/>
      <c r="E28" s="419"/>
      <c r="F28" s="419"/>
      <c r="G28" s="419"/>
    </row>
    <row r="29" spans="1:7" ht="37.5" customHeight="1">
      <c r="A29" s="419" t="s">
        <v>480</v>
      </c>
      <c r="B29" s="419"/>
      <c r="C29" s="419"/>
      <c r="D29" s="419"/>
      <c r="E29" s="419"/>
      <c r="F29" s="419"/>
      <c r="G29" s="419"/>
    </row>
    <row r="30" ht="19.5" customHeight="1">
      <c r="A30" s="4" t="s">
        <v>807</v>
      </c>
    </row>
    <row r="31" ht="19.5" customHeight="1">
      <c r="A31" s="8" t="s">
        <v>482</v>
      </c>
    </row>
    <row r="32" ht="19.5" customHeight="1">
      <c r="A32" s="8" t="s">
        <v>617</v>
      </c>
    </row>
    <row r="33" ht="19.5" customHeight="1">
      <c r="A33" s="8" t="s">
        <v>485</v>
      </c>
    </row>
    <row r="34" ht="19.5" customHeight="1">
      <c r="A34" s="8" t="s">
        <v>618</v>
      </c>
    </row>
    <row r="35" ht="19.5" customHeight="1">
      <c r="A35" s="4" t="s">
        <v>809</v>
      </c>
    </row>
    <row r="36" ht="19.5" customHeight="1">
      <c r="A36" s="8" t="s">
        <v>483</v>
      </c>
    </row>
    <row r="37" ht="19.5" customHeight="1">
      <c r="A37" s="8" t="s">
        <v>484</v>
      </c>
    </row>
    <row r="38" ht="19.5" customHeight="1">
      <c r="A38" s="4" t="s">
        <v>808</v>
      </c>
    </row>
    <row r="39" ht="19.5" customHeight="1">
      <c r="A39" s="8" t="s">
        <v>486</v>
      </c>
    </row>
    <row r="40" ht="19.5" customHeight="1">
      <c r="A40" s="8" t="s">
        <v>488</v>
      </c>
    </row>
    <row r="41" ht="19.5" customHeight="1">
      <c r="A41" s="4" t="s">
        <v>810</v>
      </c>
    </row>
    <row r="42" ht="19.5" customHeight="1">
      <c r="A42" s="8" t="s">
        <v>206</v>
      </c>
    </row>
    <row r="43" ht="19.5" customHeight="1">
      <c r="A43" s="8" t="s">
        <v>619</v>
      </c>
    </row>
    <row r="44" ht="19.5" customHeight="1">
      <c r="A44" s="8" t="s">
        <v>489</v>
      </c>
    </row>
    <row r="45" ht="19.5" customHeight="1">
      <c r="A45" s="8" t="s">
        <v>620</v>
      </c>
    </row>
    <row r="46" ht="19.5" customHeight="1">
      <c r="A46" s="4" t="s">
        <v>811</v>
      </c>
    </row>
    <row r="47" ht="19.5" customHeight="1">
      <c r="A47" s="8" t="s">
        <v>812</v>
      </c>
    </row>
    <row r="48" ht="19.5" customHeight="1">
      <c r="A48" s="8" t="s">
        <v>813</v>
      </c>
    </row>
    <row r="49" ht="19.5" customHeight="1">
      <c r="A49" s="4" t="s">
        <v>814</v>
      </c>
    </row>
    <row r="50" ht="19.5" customHeight="1">
      <c r="A50" s="8" t="s">
        <v>490</v>
      </c>
    </row>
    <row r="51" ht="19.5" customHeight="1">
      <c r="A51" s="8" t="s">
        <v>724</v>
      </c>
    </row>
    <row r="52" ht="19.5" customHeight="1">
      <c r="A52" s="8" t="s">
        <v>725</v>
      </c>
    </row>
    <row r="53" ht="19.5" customHeight="1">
      <c r="A53" s="8" t="s">
        <v>726</v>
      </c>
    </row>
    <row r="54" ht="19.5" customHeight="1">
      <c r="A54" s="8" t="s">
        <v>728</v>
      </c>
    </row>
    <row r="55" ht="19.5" customHeight="1">
      <c r="A55" s="8" t="s">
        <v>729</v>
      </c>
    </row>
    <row r="56" ht="19.5" customHeight="1">
      <c r="A56" s="8" t="s">
        <v>727</v>
      </c>
    </row>
    <row r="57" ht="19.5" customHeight="1">
      <c r="A57" s="8" t="s">
        <v>491</v>
      </c>
    </row>
    <row r="58" ht="19.5" customHeight="1">
      <c r="A58" s="8" t="s">
        <v>492</v>
      </c>
    </row>
    <row r="59" spans="1:7" ht="37.5" customHeight="1">
      <c r="A59" s="431" t="s">
        <v>621</v>
      </c>
      <c r="B59" s="419"/>
      <c r="C59" s="419"/>
      <c r="D59" s="419"/>
      <c r="E59" s="419"/>
      <c r="F59" s="419"/>
      <c r="G59" s="419"/>
    </row>
    <row r="60" ht="19.5" customHeight="1">
      <c r="A60" s="4" t="s">
        <v>622</v>
      </c>
    </row>
    <row r="61" ht="19.5" customHeight="1">
      <c r="A61" s="4" t="s">
        <v>815</v>
      </c>
    </row>
    <row r="62" ht="19.5" customHeight="1">
      <c r="A62" s="8" t="s">
        <v>493</v>
      </c>
    </row>
    <row r="63" spans="1:3" ht="19.5" customHeight="1">
      <c r="A63" s="8" t="s">
        <v>494</v>
      </c>
      <c r="C63" s="4" t="s">
        <v>462</v>
      </c>
    </row>
    <row r="64" ht="19.5" customHeight="1">
      <c r="A64" s="8" t="s">
        <v>495</v>
      </c>
    </row>
    <row r="65" spans="1:7" ht="18.75">
      <c r="A65" s="419" t="s">
        <v>472</v>
      </c>
      <c r="B65" s="419"/>
      <c r="C65" s="419"/>
      <c r="D65" s="419"/>
      <c r="E65" s="419"/>
      <c r="F65" s="419"/>
      <c r="G65" s="419"/>
    </row>
    <row r="66" spans="1:7" ht="37.5" customHeight="1">
      <c r="A66" s="419" t="s">
        <v>234</v>
      </c>
      <c r="B66" s="419"/>
      <c r="C66" s="419"/>
      <c r="D66" s="419"/>
      <c r="E66" s="419"/>
      <c r="F66" s="419"/>
      <c r="G66" s="419"/>
    </row>
    <row r="67" spans="1:7" ht="42" customHeight="1">
      <c r="A67" s="419" t="s">
        <v>473</v>
      </c>
      <c r="B67" s="419"/>
      <c r="C67" s="419"/>
      <c r="D67" s="419"/>
      <c r="E67" s="419"/>
      <c r="F67" s="419"/>
      <c r="G67" s="419"/>
    </row>
    <row r="68" ht="19.5" customHeight="1">
      <c r="A68" s="4" t="s">
        <v>816</v>
      </c>
    </row>
    <row r="69" spans="1:7" ht="37.5" customHeight="1">
      <c r="A69" s="419" t="s">
        <v>496</v>
      </c>
      <c r="B69" s="419"/>
      <c r="C69" s="419"/>
      <c r="D69" s="419"/>
      <c r="E69" s="419"/>
      <c r="F69" s="419"/>
      <c r="G69" s="419"/>
    </row>
    <row r="70" spans="1:7" ht="37.5" customHeight="1">
      <c r="A70" s="419" t="s">
        <v>497</v>
      </c>
      <c r="B70" s="419"/>
      <c r="C70" s="419"/>
      <c r="D70" s="419"/>
      <c r="E70" s="419"/>
      <c r="F70" s="419"/>
      <c r="G70" s="419"/>
    </row>
    <row r="71" spans="1:7" ht="37.5" customHeight="1">
      <c r="A71" s="419" t="s">
        <v>498</v>
      </c>
      <c r="B71" s="419"/>
      <c r="C71" s="419"/>
      <c r="D71" s="419"/>
      <c r="E71" s="419"/>
      <c r="F71" s="419"/>
      <c r="G71" s="419"/>
    </row>
    <row r="72" ht="18.75">
      <c r="A72" s="8" t="s">
        <v>474</v>
      </c>
    </row>
    <row r="73" spans="1:7" ht="37.5" customHeight="1">
      <c r="A73" s="419" t="s">
        <v>235</v>
      </c>
      <c r="B73" s="419"/>
      <c r="C73" s="419"/>
      <c r="D73" s="419"/>
      <c r="E73" s="419"/>
      <c r="F73" s="419"/>
      <c r="G73" s="419"/>
    </row>
    <row r="74" spans="1:7" ht="37.5" customHeight="1">
      <c r="A74" s="419" t="s">
        <v>499</v>
      </c>
      <c r="B74" s="419"/>
      <c r="C74" s="419"/>
      <c r="D74" s="419"/>
      <c r="E74" s="419"/>
      <c r="F74" s="419"/>
      <c r="G74" s="419"/>
    </row>
    <row r="75" spans="1:3" ht="19.5" customHeight="1">
      <c r="A75" s="4" t="s">
        <v>817</v>
      </c>
      <c r="C75" s="4" t="s">
        <v>462</v>
      </c>
    </row>
    <row r="76" spans="1:3" ht="19.5" customHeight="1">
      <c r="A76" s="4" t="s">
        <v>818</v>
      </c>
      <c r="C76" s="4" t="s">
        <v>462</v>
      </c>
    </row>
    <row r="78" spans="1:7" s="7" customFormat="1" ht="20.25">
      <c r="A78" s="6" t="s">
        <v>819</v>
      </c>
      <c r="B78" s="6"/>
      <c r="C78" s="6"/>
      <c r="D78" s="6"/>
      <c r="E78" s="6"/>
      <c r="F78" s="6"/>
      <c r="G78" s="6"/>
    </row>
    <row r="79" spans="1:7" ht="18.75">
      <c r="A79" s="4" t="s">
        <v>820</v>
      </c>
      <c r="F79" s="18" t="s">
        <v>251</v>
      </c>
      <c r="G79" s="18" t="s">
        <v>252</v>
      </c>
    </row>
    <row r="80" spans="1:7" ht="18.75">
      <c r="A80" s="8" t="s">
        <v>821</v>
      </c>
      <c r="F80" s="4">
        <v>89534936</v>
      </c>
      <c r="G80" s="4">
        <v>92991916</v>
      </c>
    </row>
    <row r="81" spans="1:7" ht="18.75">
      <c r="A81" s="8" t="s">
        <v>730</v>
      </c>
      <c r="F81" s="4">
        <v>29362049</v>
      </c>
      <c r="G81" s="4">
        <v>67209003</v>
      </c>
    </row>
    <row r="82" spans="1:7" ht="18.75">
      <c r="A82" s="8" t="s">
        <v>731</v>
      </c>
      <c r="F82" s="4">
        <v>19804875</v>
      </c>
      <c r="G82" s="4">
        <v>3454617</v>
      </c>
    </row>
    <row r="83" spans="1:7" ht="18.75">
      <c r="A83" s="8" t="s">
        <v>732</v>
      </c>
      <c r="F83" s="4">
        <v>13953752</v>
      </c>
      <c r="G83" s="4">
        <v>14466036</v>
      </c>
    </row>
    <row r="84" spans="1:7" ht="18.75">
      <c r="A84" s="8" t="s">
        <v>733</v>
      </c>
      <c r="F84" s="4">
        <v>26414260</v>
      </c>
      <c r="G84" s="4">
        <v>7862260</v>
      </c>
    </row>
    <row r="85" spans="1:7" ht="18.75">
      <c r="A85" s="8" t="s">
        <v>822</v>
      </c>
      <c r="F85" s="4">
        <v>6590821122</v>
      </c>
      <c r="G85" s="4">
        <v>2268867746</v>
      </c>
    </row>
    <row r="86" spans="1:7" ht="18.75">
      <c r="A86" s="8" t="s">
        <v>730</v>
      </c>
      <c r="F86" s="4">
        <v>3950493963</v>
      </c>
      <c r="G86" s="4">
        <v>1627015932</v>
      </c>
    </row>
    <row r="87" spans="1:7" ht="18.75">
      <c r="A87" s="8" t="s">
        <v>731</v>
      </c>
      <c r="F87" s="4">
        <v>2170716093</v>
      </c>
      <c r="G87" s="4">
        <v>500571180</v>
      </c>
    </row>
    <row r="88" spans="1:7" ht="18.75">
      <c r="A88" s="8" t="s">
        <v>732</v>
      </c>
      <c r="F88" s="4">
        <v>364628310</v>
      </c>
      <c r="G88" s="4">
        <v>37528279</v>
      </c>
    </row>
    <row r="89" spans="1:7" ht="18.75">
      <c r="A89" s="8" t="s">
        <v>733</v>
      </c>
      <c r="F89" s="4">
        <v>104982756</v>
      </c>
      <c r="G89" s="4">
        <v>103752355</v>
      </c>
    </row>
    <row r="90" ht="18.75">
      <c r="A90" s="8" t="s">
        <v>823</v>
      </c>
    </row>
    <row r="91" spans="1:7" s="7" customFormat="1" ht="20.25">
      <c r="A91" s="41"/>
      <c r="B91" s="6" t="s">
        <v>827</v>
      </c>
      <c r="C91" s="6"/>
      <c r="D91" s="6"/>
      <c r="E91" s="6"/>
      <c r="F91" s="6">
        <f>F80+F85+F90</f>
        <v>6680356058</v>
      </c>
      <c r="G91" s="6">
        <f>G80+G85+G90</f>
        <v>2361859662</v>
      </c>
    </row>
    <row r="92" spans="1:7" ht="18.75" customHeight="1">
      <c r="A92" s="4" t="s">
        <v>825</v>
      </c>
      <c r="F92" s="18" t="s">
        <v>251</v>
      </c>
      <c r="G92" s="18" t="s">
        <v>252</v>
      </c>
    </row>
    <row r="93" ht="19.5" customHeight="1" hidden="1">
      <c r="A93" s="8" t="s">
        <v>824</v>
      </c>
    </row>
    <row r="94" spans="1:7" ht="19.5" customHeight="1" hidden="1">
      <c r="A94" s="8" t="s">
        <v>502</v>
      </c>
      <c r="F94" s="4">
        <v>41314400000</v>
      </c>
      <c r="G94" s="4">
        <v>40330000000</v>
      </c>
    </row>
    <row r="95" spans="1:7" ht="19.5" customHeight="1" hidden="1">
      <c r="A95" s="4" t="s">
        <v>478</v>
      </c>
      <c r="F95" s="4">
        <v>27314400000</v>
      </c>
      <c r="G95" s="4">
        <v>26830000000</v>
      </c>
    </row>
    <row r="96" spans="1:7" ht="19.5" customHeight="1" hidden="1">
      <c r="A96" s="8" t="s">
        <v>1003</v>
      </c>
      <c r="F96" s="4">
        <v>27304400000</v>
      </c>
      <c r="G96" s="4">
        <v>26820000000</v>
      </c>
    </row>
    <row r="97" spans="1:7" ht="19.5" customHeight="1" hidden="1">
      <c r="A97" s="8" t="s">
        <v>1004</v>
      </c>
      <c r="F97" s="4">
        <v>10000000</v>
      </c>
      <c r="G97" s="4">
        <v>10000000</v>
      </c>
    </row>
    <row r="98" spans="1:7" ht="19.5" customHeight="1">
      <c r="A98" s="8" t="s">
        <v>479</v>
      </c>
      <c r="F98" s="4">
        <v>14000000000</v>
      </c>
      <c r="G98" s="4">
        <v>13500000000</v>
      </c>
    </row>
    <row r="99" spans="1:7" ht="19.5" customHeight="1">
      <c r="A99" s="8" t="s">
        <v>1003</v>
      </c>
      <c r="F99" s="4">
        <v>14000000000</v>
      </c>
      <c r="G99" s="4">
        <v>13500000000</v>
      </c>
    </row>
    <row r="100" ht="19.5" customHeight="1">
      <c r="A100" s="8" t="s">
        <v>826</v>
      </c>
    </row>
    <row r="101" spans="2:7" ht="20.25">
      <c r="B101" s="6" t="s">
        <v>827</v>
      </c>
      <c r="F101" s="6">
        <f>F98+F100</f>
        <v>14000000000</v>
      </c>
      <c r="G101" s="6">
        <f>G98+G100</f>
        <v>13500000000</v>
      </c>
    </row>
    <row r="102" spans="1:7" ht="18" customHeight="1">
      <c r="A102" s="4" t="s">
        <v>828</v>
      </c>
      <c r="F102" s="18" t="s">
        <v>251</v>
      </c>
      <c r="G102" s="18" t="s">
        <v>252</v>
      </c>
    </row>
    <row r="103" spans="1:7" ht="16.5" customHeight="1" hidden="1">
      <c r="A103" s="8" t="s">
        <v>750</v>
      </c>
      <c r="F103" s="47">
        <v>0</v>
      </c>
      <c r="G103" s="47">
        <v>0</v>
      </c>
    </row>
    <row r="104" ht="1.5" customHeight="1" hidden="1">
      <c r="A104" s="8" t="s">
        <v>735</v>
      </c>
    </row>
    <row r="105" ht="18.75" hidden="1">
      <c r="A105" s="8" t="s">
        <v>570</v>
      </c>
    </row>
    <row r="106" ht="18.75" hidden="1">
      <c r="A106" s="8" t="s">
        <v>829</v>
      </c>
    </row>
    <row r="107" ht="18.75" hidden="1">
      <c r="A107" s="8" t="s">
        <v>830</v>
      </c>
    </row>
    <row r="108" spans="1:7" ht="18.75">
      <c r="A108" s="8" t="s">
        <v>831</v>
      </c>
      <c r="F108" s="4">
        <v>3760064392</v>
      </c>
      <c r="G108" s="4">
        <v>829235687</v>
      </c>
    </row>
    <row r="109" spans="1:7" ht="18.75">
      <c r="A109" s="8" t="s">
        <v>730</v>
      </c>
      <c r="F109" s="4">
        <v>3548035672</v>
      </c>
      <c r="G109" s="4">
        <v>613787062</v>
      </c>
    </row>
    <row r="110" spans="1:6" ht="18.75">
      <c r="A110" s="8" t="s">
        <v>794</v>
      </c>
      <c r="F110" s="4">
        <v>4266000</v>
      </c>
    </row>
    <row r="111" spans="1:7" ht="18.75">
      <c r="A111" s="8" t="s">
        <v>736</v>
      </c>
      <c r="F111" s="4">
        <v>175000000</v>
      </c>
      <c r="G111" s="4">
        <v>206500000</v>
      </c>
    </row>
    <row r="112" spans="1:7" ht="18.75">
      <c r="A112" s="8" t="s">
        <v>739</v>
      </c>
      <c r="F112" s="4">
        <v>7000000</v>
      </c>
      <c r="G112" s="4">
        <v>16200000</v>
      </c>
    </row>
    <row r="113" spans="1:7" ht="18.75">
      <c r="A113" s="8" t="s">
        <v>740</v>
      </c>
      <c r="F113" s="4">
        <v>0</v>
      </c>
      <c r="G113" s="4">
        <v>3000000</v>
      </c>
    </row>
    <row r="114" spans="1:6" ht="18.75">
      <c r="A114" s="8" t="s">
        <v>475</v>
      </c>
      <c r="F114" s="4">
        <v>4000000</v>
      </c>
    </row>
    <row r="115" spans="1:7" ht="18.75">
      <c r="A115" s="8" t="s">
        <v>1005</v>
      </c>
      <c r="F115" s="4">
        <v>3000000</v>
      </c>
      <c r="G115" s="4">
        <v>13200000</v>
      </c>
    </row>
    <row r="116" spans="1:7" ht="22.5" customHeight="1">
      <c r="A116" s="8" t="s">
        <v>737</v>
      </c>
      <c r="F116" s="4">
        <v>0</v>
      </c>
      <c r="G116" s="4">
        <v>8000000</v>
      </c>
    </row>
    <row r="117" spans="1:7" ht="18.75">
      <c r="A117" s="8" t="s">
        <v>740</v>
      </c>
      <c r="G117" s="4">
        <v>8000000</v>
      </c>
    </row>
    <row r="118" spans="1:6" ht="18.75" hidden="1">
      <c r="A118" s="8" t="s">
        <v>741</v>
      </c>
      <c r="F118" s="4">
        <v>0</v>
      </c>
    </row>
    <row r="119" spans="1:6" ht="18.75" hidden="1">
      <c r="A119" s="8" t="s">
        <v>742</v>
      </c>
      <c r="F119" s="4">
        <v>0</v>
      </c>
    </row>
    <row r="120" spans="1:6" ht="18.75" hidden="1">
      <c r="A120" s="8" t="s">
        <v>743</v>
      </c>
      <c r="F120" s="4">
        <v>0</v>
      </c>
    </row>
    <row r="121" spans="1:6" ht="18.75" hidden="1">
      <c r="A121" s="8" t="s">
        <v>744</v>
      </c>
      <c r="F121" s="4">
        <v>0</v>
      </c>
    </row>
    <row r="122" spans="1:6" ht="18.75" hidden="1">
      <c r="A122" s="8" t="s">
        <v>745</v>
      </c>
      <c r="F122" s="4">
        <v>0</v>
      </c>
    </row>
    <row r="123" spans="1:6" ht="18.75" hidden="1">
      <c r="A123" s="8" t="s">
        <v>746</v>
      </c>
      <c r="F123" s="4">
        <v>0</v>
      </c>
    </row>
    <row r="124" spans="1:6" ht="18.75" hidden="1">
      <c r="A124" s="8" t="s">
        <v>747</v>
      </c>
      <c r="F124" s="4">
        <v>0</v>
      </c>
    </row>
    <row r="125" spans="1:6" ht="18.75" hidden="1">
      <c r="A125" s="8" t="s">
        <v>748</v>
      </c>
      <c r="F125" s="4">
        <v>0</v>
      </c>
    </row>
    <row r="126" spans="1:7" ht="18.75">
      <c r="A126" s="8" t="s">
        <v>738</v>
      </c>
      <c r="F126" s="4">
        <v>3769166</v>
      </c>
      <c r="G126" s="4">
        <v>784166</v>
      </c>
    </row>
    <row r="127" spans="1:7" ht="18.75">
      <c r="A127" s="8" t="s">
        <v>1006</v>
      </c>
      <c r="F127" s="4">
        <v>292712703</v>
      </c>
      <c r="G127" s="4">
        <v>313212703</v>
      </c>
    </row>
    <row r="128" spans="1:7" ht="18.75">
      <c r="A128" s="8" t="s">
        <v>1007</v>
      </c>
      <c r="F128" s="4">
        <v>18227273</v>
      </c>
      <c r="G128" s="4">
        <v>18227273</v>
      </c>
    </row>
    <row r="129" spans="1:7" ht="18.75">
      <c r="A129" s="8" t="s">
        <v>476</v>
      </c>
      <c r="G129" s="4">
        <v>50000000</v>
      </c>
    </row>
    <row r="130" spans="1:7" ht="18.75">
      <c r="A130" s="8" t="s">
        <v>477</v>
      </c>
      <c r="F130" s="4">
        <v>862920</v>
      </c>
      <c r="G130" s="4">
        <v>862920</v>
      </c>
    </row>
    <row r="131" spans="1:6" ht="18.75">
      <c r="A131" s="4" t="s">
        <v>795</v>
      </c>
      <c r="F131" s="4">
        <v>2200000000</v>
      </c>
    </row>
    <row r="132" spans="1:6" ht="18.75">
      <c r="A132" s="4" t="s">
        <v>796</v>
      </c>
      <c r="F132" s="4">
        <v>845719575</v>
      </c>
    </row>
    <row r="133" spans="1:6" ht="18.75">
      <c r="A133" s="4" t="s">
        <v>797</v>
      </c>
      <c r="F133" s="4">
        <v>388125</v>
      </c>
    </row>
    <row r="134" spans="1:6" ht="18.75">
      <c r="A134" s="4" t="s">
        <v>798</v>
      </c>
      <c r="F134" s="4">
        <v>89910</v>
      </c>
    </row>
    <row r="135" spans="1:7" ht="18.75">
      <c r="A135" s="8" t="s">
        <v>731</v>
      </c>
      <c r="F135" s="4">
        <v>8423885</v>
      </c>
      <c r="G135" s="4">
        <v>10629723</v>
      </c>
    </row>
    <row r="136" spans="1:7" ht="18.75">
      <c r="A136" s="8" t="s">
        <v>732</v>
      </c>
      <c r="F136" s="4">
        <v>200000</v>
      </c>
      <c r="G136" s="4">
        <v>1414067</v>
      </c>
    </row>
    <row r="137" spans="1:7" ht="18.75">
      <c r="A137" s="8" t="s">
        <v>733</v>
      </c>
      <c r="F137" s="4">
        <v>203404835</v>
      </c>
      <c r="G137" s="4">
        <v>203404835</v>
      </c>
    </row>
    <row r="138" spans="2:7" ht="20.25">
      <c r="B138" s="6" t="s">
        <v>827</v>
      </c>
      <c r="E138" s="6"/>
      <c r="F138" s="6">
        <f>F108</f>
        <v>3760064392</v>
      </c>
      <c r="G138" s="6">
        <f>G108</f>
        <v>829235687</v>
      </c>
    </row>
    <row r="139" spans="1:7" ht="18.75">
      <c r="A139" s="4" t="s">
        <v>832</v>
      </c>
      <c r="F139" s="18" t="s">
        <v>251</v>
      </c>
      <c r="G139" s="18" t="s">
        <v>252</v>
      </c>
    </row>
    <row r="140" ht="18.75" hidden="1">
      <c r="A140" s="8" t="s">
        <v>833</v>
      </c>
    </row>
    <row r="141" spans="1:7" ht="18.75">
      <c r="A141" s="8" t="s">
        <v>749</v>
      </c>
      <c r="F141" s="4">
        <v>3408775</v>
      </c>
      <c r="G141" s="4">
        <v>3408775</v>
      </c>
    </row>
    <row r="142" ht="18.75" hidden="1">
      <c r="A142" s="8" t="s">
        <v>834</v>
      </c>
    </row>
    <row r="143" spans="1:7" ht="18.75">
      <c r="A143" s="8" t="s">
        <v>835</v>
      </c>
      <c r="F143" s="4">
        <v>58709472363</v>
      </c>
      <c r="G143" s="4">
        <v>43016671778</v>
      </c>
    </row>
    <row r="144" spans="1:7" ht="18.75">
      <c r="A144" s="8" t="s">
        <v>730</v>
      </c>
      <c r="F144" s="4">
        <v>51611503476</v>
      </c>
      <c r="G144" s="4">
        <v>40077726054</v>
      </c>
    </row>
    <row r="145" spans="1:7" ht="19.5">
      <c r="A145" s="214" t="s">
        <v>799</v>
      </c>
      <c r="F145" s="201">
        <v>22128121209</v>
      </c>
      <c r="G145" s="4">
        <v>3987981722</v>
      </c>
    </row>
    <row r="146" spans="1:7" ht="19.5">
      <c r="A146" s="214" t="s">
        <v>800</v>
      </c>
      <c r="F146" s="201">
        <v>7637372042</v>
      </c>
      <c r="G146" s="4">
        <v>2821038596</v>
      </c>
    </row>
    <row r="147" spans="1:7" ht="19.5">
      <c r="A147" s="214" t="s">
        <v>801</v>
      </c>
      <c r="F147" s="201">
        <v>10693461198</v>
      </c>
      <c r="G147" s="4">
        <v>22785061440</v>
      </c>
    </row>
    <row r="148" spans="1:7" ht="19.5">
      <c r="A148" s="214" t="s">
        <v>802</v>
      </c>
      <c r="F148" s="201">
        <v>3397860865</v>
      </c>
      <c r="G148" s="4">
        <v>7717069831</v>
      </c>
    </row>
    <row r="149" spans="1:7" ht="19.5">
      <c r="A149" s="214" t="s">
        <v>803</v>
      </c>
      <c r="F149" s="201">
        <v>1106166606</v>
      </c>
      <c r="G149" s="4">
        <v>1912957079</v>
      </c>
    </row>
    <row r="150" spans="1:7" ht="19.5">
      <c r="A150" s="214" t="s">
        <v>804</v>
      </c>
      <c r="F150" s="201">
        <v>853617386</v>
      </c>
      <c r="G150" s="4">
        <v>853617386</v>
      </c>
    </row>
    <row r="151" spans="1:6" ht="19.5">
      <c r="A151" s="214" t="s">
        <v>805</v>
      </c>
      <c r="F151" s="201">
        <v>5794904543</v>
      </c>
    </row>
    <row r="152" spans="1:7" ht="18.75">
      <c r="A152" s="8" t="s">
        <v>731</v>
      </c>
      <c r="F152" s="201">
        <v>6422968887</v>
      </c>
      <c r="G152" s="4">
        <v>2263945724</v>
      </c>
    </row>
    <row r="153" spans="1:7" ht="18.75">
      <c r="A153" s="8" t="s">
        <v>732</v>
      </c>
      <c r="F153" s="201">
        <v>675000000</v>
      </c>
      <c r="G153" s="4">
        <v>675000000</v>
      </c>
    </row>
    <row r="154" spans="1:6" ht="18.75" hidden="1">
      <c r="A154" s="8" t="s">
        <v>733</v>
      </c>
      <c r="F154" s="201"/>
    </row>
    <row r="155" spans="1:6" ht="18.75" hidden="1">
      <c r="A155" s="8" t="s">
        <v>836</v>
      </c>
      <c r="F155" s="201"/>
    </row>
    <row r="156" spans="1:7" ht="18.75">
      <c r="A156" s="8" t="s">
        <v>837</v>
      </c>
      <c r="F156" s="201">
        <v>2957100</v>
      </c>
      <c r="G156" s="4">
        <v>2957100</v>
      </c>
    </row>
    <row r="157" spans="1:7" ht="18.75">
      <c r="A157" s="8" t="s">
        <v>732</v>
      </c>
      <c r="F157" s="201">
        <v>2957100</v>
      </c>
      <c r="G157" s="4">
        <v>2957100</v>
      </c>
    </row>
    <row r="158" ht="18.75" hidden="1">
      <c r="A158" s="8" t="s">
        <v>838</v>
      </c>
    </row>
    <row r="159" ht="18.75" hidden="1">
      <c r="A159" s="8" t="s">
        <v>839</v>
      </c>
    </row>
    <row r="160" ht="18.75" hidden="1">
      <c r="A160" s="8" t="s">
        <v>751</v>
      </c>
    </row>
    <row r="161" spans="2:7" ht="20.25">
      <c r="B161" s="6" t="s">
        <v>840</v>
      </c>
      <c r="F161" s="6">
        <f>F156+F141+F143</f>
        <v>58715838238</v>
      </c>
      <c r="G161" s="6">
        <f>G156+G141+G143</f>
        <v>43023037653</v>
      </c>
    </row>
    <row r="162" ht="18.75">
      <c r="A162" s="8" t="s">
        <v>841</v>
      </c>
    </row>
    <row r="163" ht="18.75">
      <c r="A163" s="8" t="s">
        <v>842</v>
      </c>
    </row>
    <row r="164" ht="18.75">
      <c r="A164" s="8" t="s">
        <v>843</v>
      </c>
    </row>
    <row r="165" ht="18.75">
      <c r="A165" s="8"/>
    </row>
    <row r="166" spans="1:7" ht="18.75">
      <c r="A166" s="4" t="s">
        <v>844</v>
      </c>
      <c r="F166" s="18" t="s">
        <v>251</v>
      </c>
      <c r="G166" s="18" t="s">
        <v>252</v>
      </c>
    </row>
    <row r="167" spans="1:7" ht="18.75">
      <c r="A167" s="8" t="s">
        <v>40</v>
      </c>
      <c r="G167" s="4">
        <v>71998693</v>
      </c>
    </row>
    <row r="168" ht="18.75" hidden="1">
      <c r="A168" s="8" t="s">
        <v>201</v>
      </c>
    </row>
    <row r="169" ht="18.75" hidden="1">
      <c r="A169" s="8" t="s">
        <v>845</v>
      </c>
    </row>
    <row r="170" spans="2:7" ht="20.25">
      <c r="B170" s="6" t="s">
        <v>827</v>
      </c>
      <c r="F170" s="6">
        <v>0</v>
      </c>
      <c r="G170" s="6">
        <v>71998693</v>
      </c>
    </row>
    <row r="171" spans="1:7" ht="18.75" hidden="1">
      <c r="A171" s="4" t="s">
        <v>846</v>
      </c>
      <c r="F171" s="18" t="s">
        <v>251</v>
      </c>
      <c r="G171" s="18" t="s">
        <v>252</v>
      </c>
    </row>
    <row r="172" spans="1:7" ht="20.25" hidden="1">
      <c r="A172" s="8" t="s">
        <v>847</v>
      </c>
      <c r="G172" s="6"/>
    </row>
    <row r="173" ht="18.75" hidden="1">
      <c r="A173" s="8" t="s">
        <v>240</v>
      </c>
    </row>
    <row r="174" ht="18.75" hidden="1">
      <c r="A174" s="8" t="s">
        <v>849</v>
      </c>
    </row>
    <row r="175" spans="2:7" ht="20.25" hidden="1">
      <c r="B175" s="6" t="s">
        <v>827</v>
      </c>
      <c r="F175" s="6"/>
      <c r="G175" s="6"/>
    </row>
    <row r="176" spans="1:7" ht="19.5" customHeight="1" hidden="1">
      <c r="A176" s="4" t="s">
        <v>850</v>
      </c>
      <c r="F176" s="18" t="s">
        <v>251</v>
      </c>
      <c r="G176" s="18" t="s">
        <v>252</v>
      </c>
    </row>
    <row r="177" ht="19.5" customHeight="1" hidden="1">
      <c r="A177" s="8" t="s">
        <v>851</v>
      </c>
    </row>
    <row r="178" ht="19.5" customHeight="1" hidden="1">
      <c r="A178" s="8" t="s">
        <v>852</v>
      </c>
    </row>
    <row r="179" ht="19.5" customHeight="1" hidden="1">
      <c r="A179" s="8" t="s">
        <v>853</v>
      </c>
    </row>
    <row r="180" ht="19.5" customHeight="1" hidden="1">
      <c r="A180" s="8" t="s">
        <v>854</v>
      </c>
    </row>
    <row r="181" ht="20.25" hidden="1">
      <c r="B181" s="6" t="s">
        <v>827</v>
      </c>
    </row>
    <row r="182" ht="18.75">
      <c r="A182" s="4" t="s">
        <v>855</v>
      </c>
    </row>
    <row r="184" spans="1:7" ht="56.25">
      <c r="A184" s="9" t="s">
        <v>856</v>
      </c>
      <c r="B184" s="10" t="s">
        <v>857</v>
      </c>
      <c r="C184" s="10" t="s">
        <v>858</v>
      </c>
      <c r="D184" s="10" t="s">
        <v>859</v>
      </c>
      <c r="E184" s="10" t="s">
        <v>860</v>
      </c>
      <c r="F184" s="10" t="s">
        <v>861</v>
      </c>
      <c r="G184" s="10" t="s">
        <v>862</v>
      </c>
    </row>
    <row r="185" spans="1:7" ht="20.25">
      <c r="A185" s="11" t="s">
        <v>871</v>
      </c>
      <c r="B185" s="12"/>
      <c r="C185" s="12"/>
      <c r="D185" s="12"/>
      <c r="E185" s="12"/>
      <c r="F185" s="12"/>
      <c r="G185" s="12"/>
    </row>
    <row r="186" spans="1:7" ht="19.5" customHeight="1">
      <c r="A186" s="13" t="s">
        <v>863</v>
      </c>
      <c r="B186" s="12">
        <v>1653839741</v>
      </c>
      <c r="C186" s="12">
        <v>195066791</v>
      </c>
      <c r="D186" s="12">
        <v>803644300</v>
      </c>
      <c r="E186" s="12">
        <v>322882229</v>
      </c>
      <c r="F186" s="12">
        <v>58160000</v>
      </c>
      <c r="G186" s="12">
        <v>3033593061</v>
      </c>
    </row>
    <row r="187" spans="1:7" ht="19.5" customHeight="1">
      <c r="A187" s="13" t="s">
        <v>753</v>
      </c>
      <c r="B187" s="12">
        <v>1653839741</v>
      </c>
      <c r="C187" s="12">
        <v>195066791</v>
      </c>
      <c r="D187" s="12">
        <v>803644300</v>
      </c>
      <c r="E187" s="12">
        <v>288675729</v>
      </c>
      <c r="F187" s="12">
        <v>58160000</v>
      </c>
      <c r="G187" s="12">
        <v>2999386561</v>
      </c>
    </row>
    <row r="188" spans="1:7" ht="19.5" customHeight="1">
      <c r="A188" s="13" t="s">
        <v>754</v>
      </c>
      <c r="B188" s="12"/>
      <c r="C188" s="12"/>
      <c r="D188" s="12"/>
      <c r="E188" s="12">
        <v>23880000</v>
      </c>
      <c r="F188" s="12"/>
      <c r="G188" s="12">
        <v>23880000</v>
      </c>
    </row>
    <row r="189" spans="1:7" ht="19.5" customHeight="1">
      <c r="A189" s="13" t="s">
        <v>755</v>
      </c>
      <c r="B189" s="12"/>
      <c r="C189" s="12"/>
      <c r="D189" s="12"/>
      <c r="E189" s="12">
        <v>10326500</v>
      </c>
      <c r="F189" s="12"/>
      <c r="G189" s="12">
        <v>10326500</v>
      </c>
    </row>
    <row r="190" spans="1:7" ht="19.5" customHeight="1">
      <c r="A190" s="13" t="s">
        <v>864</v>
      </c>
      <c r="B190" s="12"/>
      <c r="C190" s="12"/>
      <c r="D190" s="12"/>
      <c r="E190" s="12"/>
      <c r="F190" s="12"/>
      <c r="G190" s="12"/>
    </row>
    <row r="191" spans="1:7" ht="19.5" customHeight="1">
      <c r="A191" s="13" t="s">
        <v>865</v>
      </c>
      <c r="B191" s="12"/>
      <c r="C191" s="12"/>
      <c r="D191" s="12"/>
      <c r="E191" s="12"/>
      <c r="F191" s="12"/>
      <c r="G191" s="12"/>
    </row>
    <row r="192" spans="1:7" ht="19.5" customHeight="1">
      <c r="A192" s="13" t="s">
        <v>513</v>
      </c>
      <c r="B192" s="12"/>
      <c r="C192" s="12"/>
      <c r="D192" s="12">
        <v>219398465</v>
      </c>
      <c r="E192" s="12">
        <v>30012873</v>
      </c>
      <c r="F192" s="12"/>
      <c r="G192" s="12">
        <v>249411338</v>
      </c>
    </row>
    <row r="193" spans="1:7" ht="19.5" customHeight="1">
      <c r="A193" s="13" t="s">
        <v>754</v>
      </c>
      <c r="B193" s="12"/>
      <c r="C193" s="12"/>
      <c r="D193" s="12">
        <v>219398465</v>
      </c>
      <c r="E193" s="12">
        <v>30012873</v>
      </c>
      <c r="F193" s="12"/>
      <c r="G193" s="12"/>
    </row>
    <row r="194" spans="1:7" ht="37.5">
      <c r="A194" s="140" t="s">
        <v>514</v>
      </c>
      <c r="B194" s="12"/>
      <c r="C194" s="12"/>
      <c r="D194" s="12"/>
      <c r="E194" s="12"/>
      <c r="F194" s="12"/>
      <c r="G194" s="12">
        <v>0</v>
      </c>
    </row>
    <row r="195" spans="1:7" ht="19.5" customHeight="1">
      <c r="A195" s="13" t="s">
        <v>867</v>
      </c>
      <c r="B195" s="12"/>
      <c r="C195" s="12"/>
      <c r="D195" s="12"/>
      <c r="E195" s="12"/>
      <c r="F195" s="12"/>
      <c r="G195" s="12"/>
    </row>
    <row r="196" spans="1:7" ht="19.5" customHeight="1">
      <c r="A196" s="13" t="s">
        <v>868</v>
      </c>
      <c r="B196" s="12"/>
      <c r="C196" s="12"/>
      <c r="D196" s="12"/>
      <c r="E196" s="12"/>
      <c r="F196" s="12"/>
      <c r="G196" s="12"/>
    </row>
    <row r="197" spans="1:7" ht="19.5" customHeight="1">
      <c r="A197" s="12" t="s">
        <v>869</v>
      </c>
      <c r="B197" s="12">
        <v>1653839741</v>
      </c>
      <c r="C197" s="12">
        <v>195066791</v>
      </c>
      <c r="D197" s="12">
        <v>1023042765</v>
      </c>
      <c r="E197" s="12">
        <v>352895102</v>
      </c>
      <c r="F197" s="12">
        <v>58160000</v>
      </c>
      <c r="G197" s="12">
        <v>3283004399</v>
      </c>
    </row>
    <row r="198" spans="1:7" ht="19.5" customHeight="1">
      <c r="A198" s="13" t="s">
        <v>753</v>
      </c>
      <c r="B198" s="12">
        <v>1653839741</v>
      </c>
      <c r="C198" s="12">
        <v>195066791</v>
      </c>
      <c r="D198" s="12">
        <v>803644300</v>
      </c>
      <c r="E198" s="12">
        <v>288675729</v>
      </c>
      <c r="F198" s="12">
        <v>58160000</v>
      </c>
      <c r="G198" s="12">
        <v>2999386561</v>
      </c>
    </row>
    <row r="199" spans="1:7" ht="19.5" customHeight="1">
      <c r="A199" s="13" t="s">
        <v>754</v>
      </c>
      <c r="B199" s="12"/>
      <c r="C199" s="12"/>
      <c r="D199" s="12">
        <v>219398465</v>
      </c>
      <c r="E199" s="12">
        <v>53892873</v>
      </c>
      <c r="F199" s="12"/>
      <c r="G199" s="12">
        <v>273291338</v>
      </c>
    </row>
    <row r="200" spans="1:7" ht="19.5" customHeight="1">
      <c r="A200" s="13" t="s">
        <v>755</v>
      </c>
      <c r="B200" s="12"/>
      <c r="C200" s="12"/>
      <c r="D200" s="12"/>
      <c r="E200" s="12">
        <v>10326500</v>
      </c>
      <c r="F200" s="12"/>
      <c r="G200" s="12">
        <v>10326500</v>
      </c>
    </row>
    <row r="201" spans="1:7" ht="19.5" customHeight="1">
      <c r="A201" s="11" t="s">
        <v>870</v>
      </c>
      <c r="B201" s="12"/>
      <c r="C201" s="12"/>
      <c r="D201" s="12"/>
      <c r="E201" s="12"/>
      <c r="F201" s="12"/>
      <c r="G201" s="12"/>
    </row>
    <row r="202" spans="1:7" ht="19.5" customHeight="1">
      <c r="A202" s="12" t="s">
        <v>863</v>
      </c>
      <c r="B202" s="12">
        <v>612032320</v>
      </c>
      <c r="C202" s="12">
        <v>51984679</v>
      </c>
      <c r="D202" s="12">
        <v>785008400</v>
      </c>
      <c r="E202" s="12">
        <v>243528172</v>
      </c>
      <c r="F202" s="12">
        <v>58160000</v>
      </c>
      <c r="G202" s="12">
        <v>1750713571</v>
      </c>
    </row>
    <row r="203" spans="1:7" ht="19.5" customHeight="1">
      <c r="A203" s="13" t="s">
        <v>753</v>
      </c>
      <c r="B203" s="12">
        <v>612032320</v>
      </c>
      <c r="C203" s="12">
        <v>51984679</v>
      </c>
      <c r="D203" s="12">
        <v>785008400</v>
      </c>
      <c r="E203" s="12">
        <v>235585452</v>
      </c>
      <c r="F203" s="12">
        <v>58160000</v>
      </c>
      <c r="G203" s="12">
        <v>1742770851</v>
      </c>
    </row>
    <row r="204" spans="1:7" ht="19.5" customHeight="1">
      <c r="A204" s="13" t="s">
        <v>754</v>
      </c>
      <c r="B204" s="12"/>
      <c r="C204" s="12"/>
      <c r="D204" s="12"/>
      <c r="E204" s="12">
        <v>6467500</v>
      </c>
      <c r="F204" s="12"/>
      <c r="G204" s="12">
        <v>6467500</v>
      </c>
    </row>
    <row r="205" spans="1:7" ht="19.5" customHeight="1">
      <c r="A205" s="13" t="s">
        <v>755</v>
      </c>
      <c r="B205" s="12"/>
      <c r="C205" s="12"/>
      <c r="D205" s="12"/>
      <c r="E205" s="12">
        <v>1475220</v>
      </c>
      <c r="F205" s="12"/>
      <c r="G205" s="12"/>
    </row>
    <row r="206" spans="1:7" ht="19.5" customHeight="1">
      <c r="A206" s="13" t="s">
        <v>872</v>
      </c>
      <c r="B206" s="12">
        <v>39316146</v>
      </c>
      <c r="C206" s="12">
        <v>14747628</v>
      </c>
      <c r="D206" s="12">
        <v>18635900</v>
      </c>
      <c r="E206" s="12">
        <v>18533628</v>
      </c>
      <c r="F206" s="12"/>
      <c r="G206" s="12">
        <v>91233302</v>
      </c>
    </row>
    <row r="207" spans="1:7" ht="19.5" customHeight="1">
      <c r="A207" s="13" t="s">
        <v>753</v>
      </c>
      <c r="B207" s="12">
        <v>39316146</v>
      </c>
      <c r="C207" s="12">
        <v>14747628</v>
      </c>
      <c r="D207" s="12">
        <v>18635900</v>
      </c>
      <c r="E207" s="12">
        <v>12896306</v>
      </c>
      <c r="F207" s="12">
        <v>0</v>
      </c>
      <c r="G207" s="12">
        <v>85595980</v>
      </c>
    </row>
    <row r="208" spans="1:7" ht="19.5" customHeight="1">
      <c r="A208" s="13" t="s">
        <v>754</v>
      </c>
      <c r="B208" s="12"/>
      <c r="C208" s="12"/>
      <c r="D208" s="12"/>
      <c r="E208" s="12">
        <v>4899712</v>
      </c>
      <c r="F208" s="12"/>
      <c r="G208" s="12">
        <v>4899712</v>
      </c>
    </row>
    <row r="209" spans="1:7" ht="19.5" customHeight="1">
      <c r="A209" s="13" t="s">
        <v>755</v>
      </c>
      <c r="B209" s="12"/>
      <c r="C209" s="12"/>
      <c r="D209" s="12"/>
      <c r="E209" s="12">
        <v>737610</v>
      </c>
      <c r="F209" s="12"/>
      <c r="G209" s="12">
        <v>737610</v>
      </c>
    </row>
    <row r="210" spans="1:7" ht="19.5" customHeight="1">
      <c r="A210" s="13" t="s">
        <v>866</v>
      </c>
      <c r="B210" s="12"/>
      <c r="C210" s="12"/>
      <c r="D210" s="12"/>
      <c r="E210" s="12"/>
      <c r="F210" s="12"/>
      <c r="G210" s="12"/>
    </row>
    <row r="211" spans="1:7" ht="37.5">
      <c r="A211" s="140" t="s">
        <v>756</v>
      </c>
      <c r="B211" s="12"/>
      <c r="C211" s="12"/>
      <c r="D211" s="12"/>
      <c r="E211" s="12"/>
      <c r="F211" s="12"/>
      <c r="G211" s="12">
        <v>0</v>
      </c>
    </row>
    <row r="212" spans="1:7" ht="19.5" customHeight="1">
      <c r="A212" s="13" t="s">
        <v>867</v>
      </c>
      <c r="B212" s="12"/>
      <c r="C212" s="12"/>
      <c r="D212" s="12"/>
      <c r="E212" s="12"/>
      <c r="F212" s="12"/>
      <c r="G212" s="12"/>
    </row>
    <row r="213" spans="1:7" ht="19.5" customHeight="1">
      <c r="A213" s="13" t="s">
        <v>868</v>
      </c>
      <c r="B213" s="12"/>
      <c r="C213" s="12"/>
      <c r="D213" s="12"/>
      <c r="E213" s="12"/>
      <c r="F213" s="12"/>
      <c r="G213" s="12"/>
    </row>
    <row r="214" spans="1:7" ht="19.5" customHeight="1">
      <c r="A214" s="12" t="s">
        <v>869</v>
      </c>
      <c r="B214" s="12">
        <v>651348466</v>
      </c>
      <c r="C214" s="12">
        <v>66732307</v>
      </c>
      <c r="D214" s="12">
        <v>803644300</v>
      </c>
      <c r="E214" s="12">
        <v>262061800</v>
      </c>
      <c r="F214" s="12">
        <v>58160000</v>
      </c>
      <c r="G214" s="12">
        <v>1841946873</v>
      </c>
    </row>
    <row r="215" spans="1:7" ht="19.5" customHeight="1">
      <c r="A215" s="13" t="s">
        <v>753</v>
      </c>
      <c r="B215" s="12">
        <v>651348466</v>
      </c>
      <c r="C215" s="12">
        <v>66732307</v>
      </c>
      <c r="D215" s="12">
        <v>803644300</v>
      </c>
      <c r="E215" s="12">
        <v>248481758</v>
      </c>
      <c r="F215" s="12">
        <v>58160000</v>
      </c>
      <c r="G215" s="12">
        <v>1828366831</v>
      </c>
    </row>
    <row r="216" spans="1:7" ht="19.5" customHeight="1">
      <c r="A216" s="13" t="s">
        <v>754</v>
      </c>
      <c r="B216" s="12">
        <v>0</v>
      </c>
      <c r="C216" s="12">
        <v>0</v>
      </c>
      <c r="D216" s="12">
        <v>0</v>
      </c>
      <c r="E216" s="12">
        <v>11367212</v>
      </c>
      <c r="F216" s="12">
        <v>0</v>
      </c>
      <c r="G216" s="12">
        <v>11367212</v>
      </c>
    </row>
    <row r="217" spans="1:7" ht="19.5" customHeight="1">
      <c r="A217" s="13" t="s">
        <v>755</v>
      </c>
      <c r="B217" s="12">
        <v>0</v>
      </c>
      <c r="C217" s="12">
        <v>0</v>
      </c>
      <c r="D217" s="12">
        <v>0</v>
      </c>
      <c r="E217" s="12">
        <v>2212830</v>
      </c>
      <c r="F217" s="12">
        <v>0</v>
      </c>
      <c r="G217" s="12">
        <v>2212830</v>
      </c>
    </row>
    <row r="218" spans="1:7" ht="19.5" customHeight="1">
      <c r="A218" s="11" t="s">
        <v>873</v>
      </c>
      <c r="B218" s="12"/>
      <c r="C218" s="12"/>
      <c r="D218" s="12"/>
      <c r="E218" s="12"/>
      <c r="F218" s="12"/>
      <c r="G218" s="12"/>
    </row>
    <row r="219" spans="1:7" ht="19.5" customHeight="1">
      <c r="A219" s="12" t="s">
        <v>874</v>
      </c>
      <c r="B219" s="12">
        <v>1041807421</v>
      </c>
      <c r="C219" s="12">
        <v>143082112</v>
      </c>
      <c r="D219" s="12">
        <v>18635900</v>
      </c>
      <c r="E219" s="12">
        <v>79354057</v>
      </c>
      <c r="F219" s="12"/>
      <c r="G219" s="12">
        <v>1282879490</v>
      </c>
    </row>
    <row r="220" spans="1:7" ht="19.5" customHeight="1">
      <c r="A220" s="13" t="s">
        <v>753</v>
      </c>
      <c r="B220" s="12">
        <v>1041807421</v>
      </c>
      <c r="C220" s="12">
        <v>143082112</v>
      </c>
      <c r="D220" s="12">
        <v>18635900</v>
      </c>
      <c r="E220" s="12">
        <v>53090277</v>
      </c>
      <c r="F220" s="12"/>
      <c r="G220" s="12">
        <v>1256615710</v>
      </c>
    </row>
    <row r="221" spans="1:7" ht="19.5" customHeight="1">
      <c r="A221" s="13" t="s">
        <v>754</v>
      </c>
      <c r="B221" s="12">
        <v>0</v>
      </c>
      <c r="C221" s="12">
        <v>0</v>
      </c>
      <c r="D221" s="12">
        <v>0</v>
      </c>
      <c r="E221" s="12">
        <v>17412500</v>
      </c>
      <c r="F221" s="12"/>
      <c r="G221" s="12">
        <v>17412500</v>
      </c>
    </row>
    <row r="222" spans="1:7" ht="19.5" customHeight="1">
      <c r="A222" s="13" t="s">
        <v>755</v>
      </c>
      <c r="B222" s="12"/>
      <c r="C222" s="12"/>
      <c r="D222" s="12"/>
      <c r="E222" s="12">
        <v>8851280</v>
      </c>
      <c r="F222" s="12"/>
      <c r="G222" s="12">
        <v>8851280</v>
      </c>
    </row>
    <row r="223" spans="1:7" ht="19.5" customHeight="1">
      <c r="A223" s="12" t="s">
        <v>752</v>
      </c>
      <c r="B223" s="12">
        <v>1002491275</v>
      </c>
      <c r="C223" s="12">
        <v>128334484</v>
      </c>
      <c r="D223" s="12">
        <v>219398465</v>
      </c>
      <c r="E223" s="12">
        <v>90833302</v>
      </c>
      <c r="F223" s="12"/>
      <c r="G223" s="12">
        <v>1441057526</v>
      </c>
    </row>
    <row r="224" spans="1:7" ht="19.5" customHeight="1">
      <c r="A224" s="13" t="s">
        <v>753</v>
      </c>
      <c r="B224" s="12">
        <v>1002491275</v>
      </c>
      <c r="C224" s="12">
        <v>128334484</v>
      </c>
      <c r="D224" s="12">
        <v>0</v>
      </c>
      <c r="E224" s="12">
        <v>40193971</v>
      </c>
      <c r="F224" s="12"/>
      <c r="G224" s="12">
        <v>1171019730</v>
      </c>
    </row>
    <row r="225" spans="1:7" ht="19.5" customHeight="1">
      <c r="A225" s="13" t="s">
        <v>754</v>
      </c>
      <c r="B225" s="12">
        <v>0</v>
      </c>
      <c r="C225" s="12">
        <v>0</v>
      </c>
      <c r="D225" s="12">
        <v>219398465</v>
      </c>
      <c r="E225" s="12">
        <v>42525661</v>
      </c>
      <c r="F225" s="12">
        <v>0</v>
      </c>
      <c r="G225" s="12">
        <v>261924126</v>
      </c>
    </row>
    <row r="226" spans="1:7" ht="19.5" customHeight="1">
      <c r="A226" s="13" t="s">
        <v>755</v>
      </c>
      <c r="B226" s="12">
        <v>0</v>
      </c>
      <c r="C226" s="12">
        <v>0</v>
      </c>
      <c r="D226" s="12">
        <v>0</v>
      </c>
      <c r="E226" s="12">
        <v>8113670</v>
      </c>
      <c r="F226" s="12">
        <v>0</v>
      </c>
      <c r="G226" s="12">
        <v>8113670</v>
      </c>
    </row>
    <row r="227" spans="1:7" ht="18.75">
      <c r="A227" s="44"/>
      <c r="B227" s="44"/>
      <c r="C227" s="44"/>
      <c r="D227" s="44"/>
      <c r="E227" s="44"/>
      <c r="F227" s="44"/>
      <c r="G227" s="44"/>
    </row>
    <row r="228" spans="1:7" s="15" customFormat="1" ht="18.75">
      <c r="A228" s="14" t="s">
        <v>465</v>
      </c>
      <c r="B228" s="16"/>
      <c r="C228" s="16"/>
      <c r="D228" s="16"/>
      <c r="E228" s="16"/>
      <c r="F228" s="16"/>
      <c r="G228" s="16"/>
    </row>
    <row r="229" spans="1:7" s="15" customFormat="1" ht="18.75">
      <c r="A229" s="14" t="s">
        <v>918</v>
      </c>
      <c r="B229" s="16"/>
      <c r="C229" s="16"/>
      <c r="D229" s="16"/>
      <c r="E229" s="16"/>
      <c r="F229" s="16"/>
      <c r="G229" s="16"/>
    </row>
    <row r="230" spans="1:7" s="15" customFormat="1" ht="18.75">
      <c r="A230" s="16" t="s">
        <v>466</v>
      </c>
      <c r="B230" s="16">
        <v>803644300</v>
      </c>
      <c r="C230" s="16"/>
      <c r="D230" s="16"/>
      <c r="E230" s="16"/>
      <c r="F230" s="16"/>
      <c r="G230" s="16"/>
    </row>
    <row r="231" spans="1:7" s="15" customFormat="1" ht="18.75">
      <c r="A231" s="16" t="s">
        <v>467</v>
      </c>
      <c r="B231" s="16">
        <v>209305934</v>
      </c>
      <c r="C231" s="16"/>
      <c r="D231" s="16"/>
      <c r="E231" s="16"/>
      <c r="F231" s="16"/>
      <c r="G231" s="16"/>
    </row>
    <row r="232" spans="1:7" s="15" customFormat="1" ht="18.75">
      <c r="A232" s="16" t="s">
        <v>468</v>
      </c>
      <c r="B232" s="16">
        <v>58160000</v>
      </c>
      <c r="C232" s="16"/>
      <c r="D232" s="16"/>
      <c r="E232" s="16"/>
      <c r="F232" s="16"/>
      <c r="G232" s="16"/>
    </row>
    <row r="233" spans="1:7" s="15" customFormat="1" ht="18.75">
      <c r="A233" s="14" t="s">
        <v>469</v>
      </c>
      <c r="B233" s="16"/>
      <c r="C233" s="16"/>
      <c r="D233" s="16"/>
      <c r="E233" s="16"/>
      <c r="F233" s="16"/>
      <c r="G233" s="16"/>
    </row>
    <row r="234" spans="1:7" s="15" customFormat="1" ht="18.75">
      <c r="A234" s="14" t="s">
        <v>470</v>
      </c>
      <c r="B234" s="16"/>
      <c r="C234" s="16"/>
      <c r="D234" s="16"/>
      <c r="E234" s="16"/>
      <c r="F234" s="16"/>
      <c r="G234" s="16"/>
    </row>
    <row r="235" spans="1:7" s="15" customFormat="1" ht="18.75">
      <c r="A235" s="14" t="s">
        <v>471</v>
      </c>
      <c r="B235" s="16"/>
      <c r="C235" s="16"/>
      <c r="D235" s="16"/>
      <c r="E235" s="16"/>
      <c r="F235" s="16"/>
      <c r="G235" s="16"/>
    </row>
    <row r="236" spans="1:7" ht="56.25" hidden="1">
      <c r="A236" s="9" t="s">
        <v>856</v>
      </c>
      <c r="B236" s="10" t="s">
        <v>857</v>
      </c>
      <c r="C236" s="10" t="s">
        <v>858</v>
      </c>
      <c r="D236" s="10" t="s">
        <v>859</v>
      </c>
      <c r="E236" s="10" t="s">
        <v>860</v>
      </c>
      <c r="F236" s="10" t="s">
        <v>861</v>
      </c>
      <c r="G236" s="10" t="s">
        <v>862</v>
      </c>
    </row>
    <row r="237" spans="1:7" ht="20.25" hidden="1">
      <c r="A237" s="11" t="s">
        <v>871</v>
      </c>
      <c r="B237" s="12"/>
      <c r="C237" s="12"/>
      <c r="D237" s="12"/>
      <c r="E237" s="12"/>
      <c r="F237" s="12"/>
      <c r="G237" s="12"/>
    </row>
    <row r="238" spans="1:7" ht="18.75" hidden="1">
      <c r="A238" s="12" t="s">
        <v>863</v>
      </c>
      <c r="B238" s="12"/>
      <c r="C238" s="12"/>
      <c r="D238" s="12"/>
      <c r="E238" s="12"/>
      <c r="F238" s="12"/>
      <c r="G238" s="12"/>
    </row>
    <row r="239" spans="1:7" ht="18.75" hidden="1">
      <c r="A239" s="13" t="s">
        <v>875</v>
      </c>
      <c r="B239" s="12"/>
      <c r="C239" s="12"/>
      <c r="D239" s="12"/>
      <c r="E239" s="12"/>
      <c r="F239" s="12"/>
      <c r="G239" s="12"/>
    </row>
    <row r="240" spans="1:7" ht="18.75" hidden="1">
      <c r="A240" s="13" t="s">
        <v>876</v>
      </c>
      <c r="B240" s="12"/>
      <c r="C240" s="12"/>
      <c r="D240" s="12"/>
      <c r="E240" s="12"/>
      <c r="F240" s="12"/>
      <c r="G240" s="12"/>
    </row>
    <row r="241" spans="1:7" ht="18.75" hidden="1">
      <c r="A241" s="13" t="s">
        <v>866</v>
      </c>
      <c r="B241" s="12"/>
      <c r="C241" s="12"/>
      <c r="D241" s="12"/>
      <c r="E241" s="12"/>
      <c r="F241" s="12"/>
      <c r="G241" s="12"/>
    </row>
    <row r="242" spans="1:7" ht="18.75" hidden="1">
      <c r="A242" s="13" t="s">
        <v>877</v>
      </c>
      <c r="B242" s="12"/>
      <c r="C242" s="12"/>
      <c r="D242" s="12"/>
      <c r="E242" s="12"/>
      <c r="F242" s="12"/>
      <c r="G242" s="12"/>
    </row>
    <row r="243" spans="1:7" ht="18.75" hidden="1">
      <c r="A243" s="13" t="s">
        <v>868</v>
      </c>
      <c r="B243" s="12"/>
      <c r="C243" s="12"/>
      <c r="D243" s="12"/>
      <c r="E243" s="12"/>
      <c r="F243" s="12"/>
      <c r="G243" s="12"/>
    </row>
    <row r="244" spans="1:7" ht="18.75" hidden="1">
      <c r="A244" s="12" t="s">
        <v>869</v>
      </c>
      <c r="B244" s="12"/>
      <c r="C244" s="12"/>
      <c r="D244" s="12"/>
      <c r="E244" s="12"/>
      <c r="F244" s="12"/>
      <c r="G244" s="12"/>
    </row>
    <row r="245" spans="1:7" ht="20.25" hidden="1">
      <c r="A245" s="11" t="s">
        <v>870</v>
      </c>
      <c r="B245" s="12"/>
      <c r="C245" s="12"/>
      <c r="D245" s="12"/>
      <c r="E245" s="12"/>
      <c r="F245" s="12"/>
      <c r="G245" s="12"/>
    </row>
    <row r="246" spans="1:7" ht="18.75" hidden="1">
      <c r="A246" s="12" t="s">
        <v>863</v>
      </c>
      <c r="B246" s="12"/>
      <c r="C246" s="12"/>
      <c r="D246" s="12"/>
      <c r="E246" s="12"/>
      <c r="F246" s="12"/>
      <c r="G246" s="12"/>
    </row>
    <row r="247" spans="1:7" ht="18.75" hidden="1">
      <c r="A247" s="13" t="s">
        <v>872</v>
      </c>
      <c r="B247" s="12"/>
      <c r="C247" s="12"/>
      <c r="D247" s="12"/>
      <c r="E247" s="12"/>
      <c r="F247" s="12"/>
      <c r="G247" s="12"/>
    </row>
    <row r="248" spans="1:7" ht="18.75" hidden="1">
      <c r="A248" s="13" t="s">
        <v>876</v>
      </c>
      <c r="B248" s="12"/>
      <c r="C248" s="12"/>
      <c r="D248" s="12"/>
      <c r="E248" s="12"/>
      <c r="F248" s="12"/>
      <c r="G248" s="12"/>
    </row>
    <row r="249" spans="1:7" ht="18.75" hidden="1">
      <c r="A249" s="13" t="s">
        <v>866</v>
      </c>
      <c r="B249" s="12"/>
      <c r="C249" s="12"/>
      <c r="D249" s="12"/>
      <c r="E249" s="12"/>
      <c r="F249" s="12"/>
      <c r="G249" s="12"/>
    </row>
    <row r="250" spans="1:7" ht="18.75" hidden="1">
      <c r="A250" s="13" t="s">
        <v>877</v>
      </c>
      <c r="B250" s="12"/>
      <c r="C250" s="12"/>
      <c r="D250" s="12"/>
      <c r="E250" s="12"/>
      <c r="F250" s="12"/>
      <c r="G250" s="12"/>
    </row>
    <row r="251" spans="1:7" ht="18.75" hidden="1">
      <c r="A251" s="13" t="s">
        <v>868</v>
      </c>
      <c r="B251" s="12"/>
      <c r="C251" s="12"/>
      <c r="D251" s="12"/>
      <c r="E251" s="12"/>
      <c r="F251" s="12"/>
      <c r="G251" s="12"/>
    </row>
    <row r="252" spans="1:7" ht="18.75" hidden="1">
      <c r="A252" s="12" t="s">
        <v>869</v>
      </c>
      <c r="B252" s="12"/>
      <c r="C252" s="12"/>
      <c r="D252" s="12"/>
      <c r="E252" s="12"/>
      <c r="F252" s="12"/>
      <c r="G252" s="12"/>
    </row>
    <row r="253" spans="1:7" ht="20.25" hidden="1">
      <c r="A253" s="11" t="s">
        <v>873</v>
      </c>
      <c r="B253" s="12"/>
      <c r="C253" s="12"/>
      <c r="D253" s="12"/>
      <c r="E253" s="12"/>
      <c r="F253" s="12"/>
      <c r="G253" s="12"/>
    </row>
    <row r="254" spans="1:7" ht="18.75" hidden="1">
      <c r="A254" s="12" t="s">
        <v>874</v>
      </c>
      <c r="B254" s="12"/>
      <c r="C254" s="12"/>
      <c r="D254" s="12"/>
      <c r="E254" s="12"/>
      <c r="F254" s="12"/>
      <c r="G254" s="12"/>
    </row>
    <row r="255" spans="1:7" ht="18.75" hidden="1">
      <c r="A255" s="12" t="s">
        <v>752</v>
      </c>
      <c r="B255" s="12"/>
      <c r="C255" s="12"/>
      <c r="D255" s="12"/>
      <c r="E255" s="12"/>
      <c r="F255" s="12"/>
      <c r="G255" s="12"/>
    </row>
    <row r="256" spans="1:7" ht="18.75" hidden="1">
      <c r="A256" s="44"/>
      <c r="B256" s="44"/>
      <c r="C256" s="44"/>
      <c r="D256" s="44"/>
      <c r="E256" s="44"/>
      <c r="F256" s="44"/>
      <c r="G256" s="44"/>
    </row>
    <row r="257" spans="1:7" ht="18.75" hidden="1">
      <c r="A257" s="14" t="s">
        <v>878</v>
      </c>
      <c r="B257" s="16"/>
      <c r="C257" s="16"/>
      <c r="D257" s="16"/>
      <c r="E257" s="16"/>
      <c r="F257" s="16"/>
      <c r="G257" s="16"/>
    </row>
    <row r="258" spans="1:7" ht="18.75" hidden="1">
      <c r="A258" s="14" t="s">
        <v>879</v>
      </c>
      <c r="B258" s="16"/>
      <c r="C258" s="16"/>
      <c r="D258" s="16"/>
      <c r="E258" s="16"/>
      <c r="F258" s="16"/>
      <c r="G258" s="16"/>
    </row>
    <row r="259" spans="1:7" ht="18.75" hidden="1">
      <c r="A259" s="14" t="s">
        <v>880</v>
      </c>
      <c r="B259" s="16"/>
      <c r="C259" s="16"/>
      <c r="D259" s="16"/>
      <c r="E259" s="16"/>
      <c r="F259" s="16"/>
      <c r="G259" s="16"/>
    </row>
    <row r="261" ht="18.75">
      <c r="A261" s="4" t="s">
        <v>757</v>
      </c>
    </row>
    <row r="263" spans="1:7" ht="37.5">
      <c r="A263" s="9" t="s">
        <v>856</v>
      </c>
      <c r="B263" s="10" t="s">
        <v>881</v>
      </c>
      <c r="C263" s="10" t="s">
        <v>882</v>
      </c>
      <c r="D263" s="17" t="s">
        <v>884</v>
      </c>
      <c r="E263" s="10" t="s">
        <v>883</v>
      </c>
      <c r="F263" s="10" t="s">
        <v>861</v>
      </c>
      <c r="G263" s="10" t="s">
        <v>862</v>
      </c>
    </row>
    <row r="264" spans="1:7" ht="20.25">
      <c r="A264" s="11" t="s">
        <v>871</v>
      </c>
      <c r="B264" s="12"/>
      <c r="C264" s="12"/>
      <c r="D264" s="12"/>
      <c r="E264" s="12"/>
      <c r="F264" s="12"/>
      <c r="G264" s="12"/>
    </row>
    <row r="265" spans="1:7" ht="18.75">
      <c r="A265" s="12" t="s">
        <v>863</v>
      </c>
      <c r="B265" s="12"/>
      <c r="C265" s="12"/>
      <c r="D265" s="12"/>
      <c r="E265" s="12"/>
      <c r="F265" s="12"/>
      <c r="G265" s="12"/>
    </row>
    <row r="266" spans="1:7" ht="18.75">
      <c r="A266" s="13" t="s">
        <v>864</v>
      </c>
      <c r="B266" s="12"/>
      <c r="C266" s="12"/>
      <c r="D266" s="12"/>
      <c r="E266" s="12">
        <v>134155909</v>
      </c>
      <c r="F266" s="12"/>
      <c r="G266" s="12">
        <v>134155909</v>
      </c>
    </row>
    <row r="267" spans="1:7" ht="18.75">
      <c r="A267" s="13" t="s">
        <v>885</v>
      </c>
      <c r="B267" s="12"/>
      <c r="C267" s="12"/>
      <c r="D267" s="12"/>
      <c r="E267" s="12"/>
      <c r="F267" s="12"/>
      <c r="G267" s="12"/>
    </row>
    <row r="268" spans="1:7" ht="18.75">
      <c r="A268" s="13" t="s">
        <v>886</v>
      </c>
      <c r="B268" s="12"/>
      <c r="C268" s="12"/>
      <c r="D268" s="12"/>
      <c r="E268" s="12"/>
      <c r="F268" s="12"/>
      <c r="G268" s="12"/>
    </row>
    <row r="269" spans="1:7" ht="18.75">
      <c r="A269" s="13" t="s">
        <v>866</v>
      </c>
      <c r="B269" s="12"/>
      <c r="C269" s="12"/>
      <c r="D269" s="12"/>
      <c r="E269" s="12"/>
      <c r="F269" s="12"/>
      <c r="G269" s="12"/>
    </row>
    <row r="270" spans="1:7" ht="18.75">
      <c r="A270" s="13" t="s">
        <v>867</v>
      </c>
      <c r="B270" s="12"/>
      <c r="C270" s="12"/>
      <c r="D270" s="12"/>
      <c r="E270" s="12"/>
      <c r="F270" s="12"/>
      <c r="G270" s="12"/>
    </row>
    <row r="271" spans="1:7" ht="18.75">
      <c r="A271" s="13" t="s">
        <v>868</v>
      </c>
      <c r="B271" s="12"/>
      <c r="C271" s="12"/>
      <c r="D271" s="12"/>
      <c r="E271" s="12"/>
      <c r="F271" s="12"/>
      <c r="G271" s="12"/>
    </row>
    <row r="272" spans="1:7" ht="18.75">
      <c r="A272" s="12" t="s">
        <v>869</v>
      </c>
      <c r="B272" s="12"/>
      <c r="C272" s="12"/>
      <c r="D272" s="12"/>
      <c r="E272" s="12">
        <v>134155909</v>
      </c>
      <c r="F272" s="12"/>
      <c r="G272" s="12">
        <v>134155909</v>
      </c>
    </row>
    <row r="273" spans="1:7" ht="20.25">
      <c r="A273" s="11" t="s">
        <v>870</v>
      </c>
      <c r="B273" s="12"/>
      <c r="C273" s="12"/>
      <c r="D273" s="12"/>
      <c r="E273" s="12"/>
      <c r="F273" s="12"/>
      <c r="G273" s="12"/>
    </row>
    <row r="274" spans="1:7" ht="18.75">
      <c r="A274" s="12" t="s">
        <v>863</v>
      </c>
      <c r="B274" s="12"/>
      <c r="C274" s="12"/>
      <c r="D274" s="12"/>
      <c r="E274" s="12"/>
      <c r="F274" s="12"/>
      <c r="G274" s="12"/>
    </row>
    <row r="275" spans="1:7" ht="18.75">
      <c r="A275" s="13" t="s">
        <v>872</v>
      </c>
      <c r="B275" s="12"/>
      <c r="C275" s="12"/>
      <c r="D275" s="12"/>
      <c r="E275" s="12">
        <v>11179659</v>
      </c>
      <c r="F275" s="12"/>
      <c r="G275" s="12"/>
    </row>
    <row r="276" spans="1:7" ht="18.75">
      <c r="A276" s="13" t="s">
        <v>866</v>
      </c>
      <c r="B276" s="12"/>
      <c r="C276" s="12"/>
      <c r="D276" s="12"/>
      <c r="E276" s="12"/>
      <c r="F276" s="12"/>
      <c r="G276" s="12"/>
    </row>
    <row r="277" spans="1:7" ht="18.75">
      <c r="A277" s="13" t="s">
        <v>867</v>
      </c>
      <c r="B277" s="12"/>
      <c r="C277" s="12"/>
      <c r="D277" s="12"/>
      <c r="E277" s="12"/>
      <c r="F277" s="12"/>
      <c r="G277" s="12"/>
    </row>
    <row r="278" spans="1:7" ht="18.75">
      <c r="A278" s="13" t="s">
        <v>868</v>
      </c>
      <c r="B278" s="12"/>
      <c r="C278" s="12"/>
      <c r="D278" s="12"/>
      <c r="E278" s="12"/>
      <c r="F278" s="12"/>
      <c r="G278" s="12"/>
    </row>
    <row r="279" spans="1:7" ht="18.75">
      <c r="A279" s="12" t="s">
        <v>869</v>
      </c>
      <c r="B279" s="12"/>
      <c r="C279" s="12"/>
      <c r="D279" s="12"/>
      <c r="E279" s="12">
        <v>11179659</v>
      </c>
      <c r="F279" s="12"/>
      <c r="G279" s="12"/>
    </row>
    <row r="280" spans="1:7" ht="20.25">
      <c r="A280" s="11" t="s">
        <v>873</v>
      </c>
      <c r="B280" s="12"/>
      <c r="C280" s="12"/>
      <c r="D280" s="12"/>
      <c r="E280" s="12"/>
      <c r="F280" s="12"/>
      <c r="G280" s="12"/>
    </row>
    <row r="281" spans="1:7" ht="18.75">
      <c r="A281" s="12" t="s">
        <v>874</v>
      </c>
      <c r="B281" s="12"/>
      <c r="C281" s="12"/>
      <c r="D281" s="12"/>
      <c r="E281" s="12"/>
      <c r="F281" s="12"/>
      <c r="G281" s="12"/>
    </row>
    <row r="282" spans="1:7" ht="18.75">
      <c r="A282" s="12" t="s">
        <v>752</v>
      </c>
      <c r="B282" s="12"/>
      <c r="C282" s="12"/>
      <c r="D282" s="12"/>
      <c r="E282" s="12">
        <v>122976250</v>
      </c>
      <c r="F282" s="12"/>
      <c r="G282" s="12">
        <v>122976250</v>
      </c>
    </row>
    <row r="283" spans="1:7" ht="18.75">
      <c r="A283" s="44"/>
      <c r="B283" s="44"/>
      <c r="C283" s="44"/>
      <c r="D283" s="44"/>
      <c r="E283" s="44"/>
      <c r="F283" s="44"/>
      <c r="G283" s="44"/>
    </row>
    <row r="284" spans="1:7" ht="18.75">
      <c r="A284" s="16" t="s">
        <v>463</v>
      </c>
      <c r="B284" s="16"/>
      <c r="C284" s="16"/>
      <c r="D284" s="16"/>
      <c r="E284" s="16"/>
      <c r="F284" s="16"/>
      <c r="G284" s="16"/>
    </row>
    <row r="285" spans="1:7" ht="18.75">
      <c r="A285" s="16" t="s">
        <v>464</v>
      </c>
      <c r="B285" s="16"/>
      <c r="C285" s="16"/>
      <c r="D285" s="16"/>
      <c r="E285" s="16"/>
      <c r="F285" s="16"/>
      <c r="G285" s="16"/>
    </row>
    <row r="286" spans="1:7" ht="18.75">
      <c r="A286" s="14"/>
      <c r="B286" s="16"/>
      <c r="C286" s="16"/>
      <c r="D286" s="16"/>
      <c r="E286" s="16"/>
      <c r="F286" s="16"/>
      <c r="G286" s="16"/>
    </row>
    <row r="287" spans="1:7" ht="18.75">
      <c r="A287" s="4" t="s">
        <v>892</v>
      </c>
      <c r="F287" s="18" t="s">
        <v>251</v>
      </c>
      <c r="G287" s="18" t="s">
        <v>252</v>
      </c>
    </row>
    <row r="288" spans="1:7" ht="18.75">
      <c r="A288" s="8" t="s">
        <v>893</v>
      </c>
      <c r="F288" s="4">
        <v>175266405</v>
      </c>
      <c r="G288" s="4">
        <v>643376849</v>
      </c>
    </row>
    <row r="289" ht="18.75">
      <c r="A289" s="8" t="s">
        <v>894</v>
      </c>
    </row>
    <row r="290" spans="1:7" s="15" customFormat="1" ht="18.75">
      <c r="A290" s="14" t="s">
        <v>919</v>
      </c>
      <c r="B290" s="16"/>
      <c r="C290" s="16"/>
      <c r="D290" s="16"/>
      <c r="E290" s="16"/>
      <c r="F290" s="16">
        <v>175266405</v>
      </c>
      <c r="G290" s="4">
        <v>578521440</v>
      </c>
    </row>
    <row r="291" spans="1:7" ht="18.75">
      <c r="A291" s="14" t="s">
        <v>920</v>
      </c>
      <c r="G291" s="16">
        <v>64855409</v>
      </c>
    </row>
    <row r="292" ht="18.75">
      <c r="A292" s="4" t="s">
        <v>758</v>
      </c>
    </row>
    <row r="294" spans="1:7" ht="18.75">
      <c r="A294" s="9" t="s">
        <v>856</v>
      </c>
      <c r="B294" s="10" t="s">
        <v>895</v>
      </c>
      <c r="C294" s="424" t="s">
        <v>896</v>
      </c>
      <c r="D294" s="426"/>
      <c r="E294" s="424" t="s">
        <v>897</v>
      </c>
      <c r="F294" s="426"/>
      <c r="G294" s="10" t="s">
        <v>898</v>
      </c>
    </row>
    <row r="295" spans="1:7" ht="20.25">
      <c r="A295" s="11" t="s">
        <v>871</v>
      </c>
      <c r="B295" s="12">
        <f>SUM(B296:B299)</f>
        <v>1961509789</v>
      </c>
      <c r="C295" s="420">
        <f>SUM(C296:D299)</f>
        <v>0</v>
      </c>
      <c r="D295" s="421"/>
      <c r="E295" s="432"/>
      <c r="F295" s="433"/>
      <c r="G295" s="12">
        <f>B295+C295-E295</f>
        <v>1961509789</v>
      </c>
    </row>
    <row r="296" spans="1:7" ht="18.75">
      <c r="A296" s="13" t="s">
        <v>899</v>
      </c>
      <c r="B296" s="12"/>
      <c r="C296" s="420"/>
      <c r="D296" s="421"/>
      <c r="E296" s="420"/>
      <c r="F296" s="421"/>
      <c r="G296" s="12"/>
    </row>
    <row r="297" spans="1:7" ht="18.75">
      <c r="A297" s="13" t="s">
        <v>900</v>
      </c>
      <c r="B297" s="12">
        <v>1961509789</v>
      </c>
      <c r="C297" s="420"/>
      <c r="D297" s="421"/>
      <c r="E297" s="420"/>
      <c r="F297" s="421"/>
      <c r="G297" s="12">
        <f>B297+C297-E297</f>
        <v>1961509789</v>
      </c>
    </row>
    <row r="298" spans="1:7" ht="18.75">
      <c r="A298" s="13" t="s">
        <v>901</v>
      </c>
      <c r="B298" s="12"/>
      <c r="C298" s="420"/>
      <c r="D298" s="421"/>
      <c r="E298" s="420"/>
      <c r="F298" s="421"/>
      <c r="G298" s="12"/>
    </row>
    <row r="299" spans="1:7" ht="18.75">
      <c r="A299" s="13" t="s">
        <v>902</v>
      </c>
      <c r="B299" s="12"/>
      <c r="C299" s="420"/>
      <c r="D299" s="421"/>
      <c r="E299" s="420"/>
      <c r="F299" s="421"/>
      <c r="G299" s="12"/>
    </row>
    <row r="300" spans="1:7" ht="20.25">
      <c r="A300" s="11" t="s">
        <v>870</v>
      </c>
      <c r="B300" s="12">
        <f>SUM(B301:B304)</f>
        <v>362054501</v>
      </c>
      <c r="C300" s="420">
        <f>SUM(C301:D304)</f>
        <v>75301224</v>
      </c>
      <c r="D300" s="421"/>
      <c r="E300" s="420"/>
      <c r="F300" s="421"/>
      <c r="G300" s="12">
        <f>B300+C300-E300</f>
        <v>437355725</v>
      </c>
    </row>
    <row r="301" spans="1:7" ht="18.75">
      <c r="A301" s="13" t="s">
        <v>899</v>
      </c>
      <c r="B301" s="12"/>
      <c r="C301" s="420"/>
      <c r="D301" s="421"/>
      <c r="E301" s="420"/>
      <c r="F301" s="421"/>
      <c r="G301" s="12"/>
    </row>
    <row r="302" spans="1:7" ht="18.75">
      <c r="A302" s="13" t="s">
        <v>900</v>
      </c>
      <c r="B302" s="12">
        <v>362054501</v>
      </c>
      <c r="C302" s="420">
        <v>75301224</v>
      </c>
      <c r="D302" s="421"/>
      <c r="E302" s="420"/>
      <c r="F302" s="421"/>
      <c r="G302" s="12">
        <f>B302+C302-E302</f>
        <v>437355725</v>
      </c>
    </row>
    <row r="303" spans="1:7" ht="18.75">
      <c r="A303" s="13" t="s">
        <v>901</v>
      </c>
      <c r="B303" s="12"/>
      <c r="C303" s="420"/>
      <c r="D303" s="421"/>
      <c r="E303" s="420"/>
      <c r="F303" s="421"/>
      <c r="G303" s="12"/>
    </row>
    <row r="304" spans="1:7" ht="18.75">
      <c r="A304" s="13" t="s">
        <v>902</v>
      </c>
      <c r="B304" s="12"/>
      <c r="C304" s="420"/>
      <c r="D304" s="421"/>
      <c r="E304" s="420"/>
      <c r="F304" s="421"/>
      <c r="G304" s="12"/>
    </row>
    <row r="305" spans="1:7" ht="20.25">
      <c r="A305" s="11" t="s">
        <v>873</v>
      </c>
      <c r="B305" s="12"/>
      <c r="C305" s="420"/>
      <c r="D305" s="421"/>
      <c r="E305" s="420"/>
      <c r="F305" s="421"/>
      <c r="G305" s="12">
        <f>SUM(G306:G309)</f>
        <v>1524154064</v>
      </c>
    </row>
    <row r="306" spans="1:7" ht="18.75">
      <c r="A306" s="13" t="s">
        <v>899</v>
      </c>
      <c r="B306" s="12"/>
      <c r="C306" s="420"/>
      <c r="D306" s="421"/>
      <c r="E306" s="420"/>
      <c r="F306" s="421"/>
      <c r="G306" s="12"/>
    </row>
    <row r="307" spans="1:7" ht="18.75">
      <c r="A307" s="13" t="s">
        <v>900</v>
      </c>
      <c r="B307" s="12"/>
      <c r="C307" s="420"/>
      <c r="D307" s="421"/>
      <c r="E307" s="420"/>
      <c r="F307" s="421"/>
      <c r="G307" s="12">
        <f>G295-G300</f>
        <v>1524154064</v>
      </c>
    </row>
    <row r="308" spans="1:7" ht="18.75">
      <c r="A308" s="13" t="s">
        <v>901</v>
      </c>
      <c r="B308" s="12"/>
      <c r="C308" s="420"/>
      <c r="D308" s="421"/>
      <c r="E308" s="420"/>
      <c r="F308" s="421"/>
      <c r="G308" s="12"/>
    </row>
    <row r="309" spans="1:7" ht="18.75">
      <c r="A309" s="13" t="s">
        <v>902</v>
      </c>
      <c r="B309" s="12"/>
      <c r="C309" s="420"/>
      <c r="D309" s="421"/>
      <c r="E309" s="420"/>
      <c r="F309" s="421"/>
      <c r="G309" s="12"/>
    </row>
    <row r="310" spans="1:7" ht="18.75">
      <c r="A310" s="45"/>
      <c r="B310" s="44"/>
      <c r="C310" s="46"/>
      <c r="D310" s="46"/>
      <c r="E310" s="46"/>
      <c r="F310" s="46"/>
      <c r="G310" s="44"/>
    </row>
    <row r="311" ht="18.75" hidden="1">
      <c r="A311" s="16" t="s">
        <v>887</v>
      </c>
    </row>
    <row r="312" ht="18.75" hidden="1">
      <c r="A312" s="14" t="s">
        <v>903</v>
      </c>
    </row>
    <row r="313" ht="18.75" hidden="1">
      <c r="A313" s="14" t="s">
        <v>903</v>
      </c>
    </row>
    <row r="314" ht="18.75" hidden="1">
      <c r="A314" s="14" t="s">
        <v>903</v>
      </c>
    </row>
    <row r="315" ht="18.75" hidden="1">
      <c r="A315" s="14"/>
    </row>
    <row r="316" spans="1:7" ht="18.75">
      <c r="A316" s="4" t="s">
        <v>759</v>
      </c>
      <c r="F316" s="18" t="s">
        <v>251</v>
      </c>
      <c r="G316" s="18" t="s">
        <v>252</v>
      </c>
    </row>
    <row r="317" spans="1:7" ht="18.75">
      <c r="A317" s="8" t="s">
        <v>765</v>
      </c>
      <c r="F317" s="4">
        <f>SUM(F318:F321)</f>
        <v>16965000000</v>
      </c>
      <c r="G317" s="4">
        <f>SUM(G318:G321)</f>
        <v>16965000000</v>
      </c>
    </row>
    <row r="318" spans="1:7" ht="18.75">
      <c r="A318" s="4" t="s">
        <v>572</v>
      </c>
      <c r="F318" s="4">
        <v>4350000000</v>
      </c>
      <c r="G318" s="4">
        <v>4350000000</v>
      </c>
    </row>
    <row r="319" spans="1:7" ht="18.75">
      <c r="A319" s="4" t="s">
        <v>207</v>
      </c>
      <c r="F319" s="4">
        <v>990000000</v>
      </c>
      <c r="G319" s="4">
        <v>990000000</v>
      </c>
    </row>
    <row r="320" spans="1:7" ht="18.75">
      <c r="A320" s="4" t="s">
        <v>764</v>
      </c>
      <c r="F320" s="4">
        <v>1000000000</v>
      </c>
      <c r="G320" s="4">
        <v>1000000000</v>
      </c>
    </row>
    <row r="321" spans="1:7" ht="18.75">
      <c r="A321" s="4" t="s">
        <v>763</v>
      </c>
      <c r="F321" s="4">
        <v>10625000000</v>
      </c>
      <c r="G321" s="4">
        <v>10625000000</v>
      </c>
    </row>
    <row r="322" spans="1:7" ht="18.75">
      <c r="A322" s="8" t="s">
        <v>236</v>
      </c>
      <c r="F322" s="4">
        <v>70000000</v>
      </c>
      <c r="G322" s="4">
        <v>70000000</v>
      </c>
    </row>
    <row r="323" ht="18.75" hidden="1">
      <c r="A323" s="8" t="s">
        <v>904</v>
      </c>
    </row>
    <row r="324" ht="18.75" hidden="1">
      <c r="A324" s="8" t="s">
        <v>905</v>
      </c>
    </row>
    <row r="325" spans="1:7" ht="18.75">
      <c r="A325" s="8" t="s">
        <v>760</v>
      </c>
      <c r="F325" s="47">
        <f>SUM(F326:F330)</f>
        <v>26520797000</v>
      </c>
      <c r="G325" s="47">
        <f>SUM(G326:G330)</f>
        <v>31520797000</v>
      </c>
    </row>
    <row r="326" spans="1:7" ht="18.75">
      <c r="A326" s="4" t="s">
        <v>761</v>
      </c>
      <c r="F326" s="4">
        <v>1667150000</v>
      </c>
      <c r="G326" s="4">
        <v>1667150000</v>
      </c>
    </row>
    <row r="327" spans="1:7" ht="18.75">
      <c r="A327" s="4" t="s">
        <v>762</v>
      </c>
      <c r="F327" s="4">
        <v>9500000000</v>
      </c>
      <c r="G327" s="4">
        <v>9500000000</v>
      </c>
    </row>
    <row r="328" spans="1:7" ht="18.75">
      <c r="A328" s="4" t="s">
        <v>764</v>
      </c>
      <c r="F328" s="4">
        <v>5353647000</v>
      </c>
      <c r="G328" s="4">
        <v>5353647000</v>
      </c>
    </row>
    <row r="329" spans="1:7" ht="18.75">
      <c r="A329" s="4" t="s">
        <v>208</v>
      </c>
      <c r="G329" s="4">
        <v>10000000000</v>
      </c>
    </row>
    <row r="330" spans="1:7" ht="18.75">
      <c r="A330" s="4" t="s">
        <v>209</v>
      </c>
      <c r="F330" s="4">
        <v>10000000000</v>
      </c>
      <c r="G330" s="4">
        <v>5000000000</v>
      </c>
    </row>
    <row r="331" spans="2:7" ht="20.25">
      <c r="B331" s="6" t="s">
        <v>827</v>
      </c>
      <c r="F331" s="6">
        <f>F317+F322+F325</f>
        <v>43555797000</v>
      </c>
      <c r="G331" s="6">
        <f>G317+G322+G325</f>
        <v>48555797000</v>
      </c>
    </row>
    <row r="332" spans="1:7" ht="18.75">
      <c r="A332" s="8" t="s">
        <v>210</v>
      </c>
      <c r="F332" s="18" t="s">
        <v>251</v>
      </c>
      <c r="G332" s="18" t="s">
        <v>252</v>
      </c>
    </row>
    <row r="333" spans="1:7" ht="18.75">
      <c r="A333" s="4" t="s">
        <v>212</v>
      </c>
      <c r="F333" s="18">
        <f>SUM(F335:F339)</f>
        <v>671067253</v>
      </c>
      <c r="G333" s="18">
        <f>SUM(G335:G339)</f>
        <v>1592895410</v>
      </c>
    </row>
    <row r="334" ht="18.75" hidden="1">
      <c r="A334" s="8" t="s">
        <v>906</v>
      </c>
    </row>
    <row r="335" spans="1:7" ht="18.75">
      <c r="A335" s="8" t="s">
        <v>205</v>
      </c>
      <c r="F335" s="4">
        <v>548612705</v>
      </c>
      <c r="G335" s="4">
        <v>1371531761</v>
      </c>
    </row>
    <row r="336" ht="18.75" hidden="1">
      <c r="A336" s="8" t="s">
        <v>907</v>
      </c>
    </row>
    <row r="337" ht="18.75" hidden="1">
      <c r="A337" s="8" t="s">
        <v>908</v>
      </c>
    </row>
    <row r="338" spans="1:7" ht="18.75">
      <c r="A338" s="8" t="s">
        <v>766</v>
      </c>
      <c r="F338" s="4">
        <v>5454544</v>
      </c>
      <c r="G338" s="4">
        <v>10909090</v>
      </c>
    </row>
    <row r="339" spans="1:7" ht="18.75">
      <c r="A339" s="8" t="s">
        <v>211</v>
      </c>
      <c r="E339" s="47"/>
      <c r="F339" s="4">
        <v>117000004</v>
      </c>
      <c r="G339" s="4">
        <v>210454559</v>
      </c>
    </row>
    <row r="340" spans="1:7" ht="18.75">
      <c r="A340" s="4" t="s">
        <v>213</v>
      </c>
      <c r="E340" s="47"/>
      <c r="F340" s="4">
        <v>2939396</v>
      </c>
      <c r="G340" s="4">
        <v>7348484</v>
      </c>
    </row>
    <row r="341" spans="1:5" ht="18.75">
      <c r="A341" s="8"/>
      <c r="E341" s="47"/>
    </row>
    <row r="342" spans="2:7" ht="20.25">
      <c r="B342" s="6" t="s">
        <v>827</v>
      </c>
      <c r="F342" s="6">
        <f>F340+F333</f>
        <v>674006649</v>
      </c>
      <c r="G342" s="6">
        <f>G340+G333</f>
        <v>1600243894</v>
      </c>
    </row>
    <row r="343" spans="1:7" ht="18.75">
      <c r="A343" s="4" t="s">
        <v>767</v>
      </c>
      <c r="F343" s="18" t="s">
        <v>251</v>
      </c>
      <c r="G343" s="18" t="s">
        <v>252</v>
      </c>
    </row>
    <row r="344" spans="1:7" ht="18.75">
      <c r="A344" s="8" t="s">
        <v>237</v>
      </c>
      <c r="G344" s="4">
        <v>5000000000</v>
      </c>
    </row>
    <row r="345" ht="18.75" hidden="1">
      <c r="A345" s="8" t="s">
        <v>909</v>
      </c>
    </row>
    <row r="346" spans="2:7" ht="20.25">
      <c r="B346" s="6" t="s">
        <v>827</v>
      </c>
      <c r="F346" s="6">
        <v>0</v>
      </c>
      <c r="G346" s="6">
        <v>5000000000</v>
      </c>
    </row>
    <row r="347" spans="1:7" ht="19.5" customHeight="1">
      <c r="A347" s="4" t="s">
        <v>768</v>
      </c>
      <c r="F347" s="18" t="s">
        <v>251</v>
      </c>
      <c r="G347" s="18" t="s">
        <v>252</v>
      </c>
    </row>
    <row r="348" spans="1:6" ht="19.5" customHeight="1">
      <c r="A348" s="8" t="s">
        <v>238</v>
      </c>
      <c r="F348" s="4">
        <v>1957047158</v>
      </c>
    </row>
    <row r="349" spans="1:6" ht="19.5" customHeight="1">
      <c r="A349" s="8" t="s">
        <v>911</v>
      </c>
      <c r="F349" s="4">
        <v>970680489</v>
      </c>
    </row>
    <row r="350" spans="1:7" ht="19.5" customHeight="1">
      <c r="A350" s="8" t="s">
        <v>912</v>
      </c>
      <c r="F350" s="4">
        <v>40544737</v>
      </c>
      <c r="G350" s="4">
        <v>158898180</v>
      </c>
    </row>
    <row r="351" ht="19.5" customHeight="1" hidden="1">
      <c r="A351" s="8" t="s">
        <v>913</v>
      </c>
    </row>
    <row r="352" ht="19.5" customHeight="1" hidden="1">
      <c r="A352" s="8" t="s">
        <v>917</v>
      </c>
    </row>
    <row r="353" ht="19.5" customHeight="1" hidden="1">
      <c r="A353" s="8" t="s">
        <v>925</v>
      </c>
    </row>
    <row r="354" spans="2:7" ht="20.25">
      <c r="B354" s="6" t="s">
        <v>827</v>
      </c>
      <c r="F354" s="6">
        <f>SUM(F348:F353)</f>
        <v>2968272384</v>
      </c>
      <c r="G354" s="6">
        <f>SUM(G348:G353)</f>
        <v>158898180</v>
      </c>
    </row>
    <row r="355" spans="1:7" ht="19.5" customHeight="1">
      <c r="A355" s="4" t="s">
        <v>926</v>
      </c>
      <c r="F355" s="18" t="s">
        <v>251</v>
      </c>
      <c r="G355" s="18" t="s">
        <v>252</v>
      </c>
    </row>
    <row r="356" spans="1:7" ht="19.5" customHeight="1">
      <c r="A356" s="8" t="s">
        <v>730</v>
      </c>
      <c r="F356" s="4">
        <f>SUM(F357:F364)</f>
        <v>66309123933</v>
      </c>
      <c r="G356" s="4">
        <f>SUM(G357:G364)</f>
        <v>37868744563</v>
      </c>
    </row>
    <row r="357" spans="1:7" ht="18.75">
      <c r="A357" s="8" t="s">
        <v>214</v>
      </c>
      <c r="F357" s="4">
        <v>37084870998</v>
      </c>
      <c r="G357" s="4">
        <v>5668213345</v>
      </c>
    </row>
    <row r="358" spans="1:7" ht="18.75">
      <c r="A358" s="8" t="s">
        <v>215</v>
      </c>
      <c r="F358" s="4">
        <v>15665374983</v>
      </c>
      <c r="G358" s="4">
        <v>6541967676</v>
      </c>
    </row>
    <row r="359" spans="1:7" ht="18.75">
      <c r="A359" s="8" t="s">
        <v>216</v>
      </c>
      <c r="F359" s="4">
        <v>4778717728</v>
      </c>
      <c r="G359" s="4">
        <v>12907619495</v>
      </c>
    </row>
    <row r="360" spans="1:7" ht="18.75">
      <c r="A360" s="8" t="s">
        <v>217</v>
      </c>
      <c r="F360" s="4">
        <v>3311319168</v>
      </c>
      <c r="G360" s="4">
        <v>7185460210</v>
      </c>
    </row>
    <row r="361" spans="1:7" ht="18.75">
      <c r="A361" s="8" t="s">
        <v>218</v>
      </c>
      <c r="F361" s="4">
        <v>3328800000</v>
      </c>
      <c r="G361" s="4">
        <v>3427491267</v>
      </c>
    </row>
    <row r="362" spans="1:7" ht="18.75">
      <c r="A362" s="8" t="s">
        <v>219</v>
      </c>
      <c r="F362" s="4">
        <v>2134909238</v>
      </c>
      <c r="G362" s="4">
        <v>2126727419</v>
      </c>
    </row>
    <row r="363" spans="1:7" ht="18.75">
      <c r="A363" s="8" t="s">
        <v>220</v>
      </c>
      <c r="F363" s="4">
        <v>5131818</v>
      </c>
      <c r="G363" s="4">
        <v>5131818</v>
      </c>
    </row>
    <row r="364" spans="1:7" ht="18.75">
      <c r="A364" s="8" t="s">
        <v>221</v>
      </c>
      <c r="G364" s="4">
        <v>6133333</v>
      </c>
    </row>
    <row r="365" spans="1:7" ht="19.5" customHeight="1">
      <c r="A365" s="8" t="s">
        <v>222</v>
      </c>
      <c r="F365" s="4">
        <v>1316898000</v>
      </c>
      <c r="G365" s="4">
        <v>227000000</v>
      </c>
    </row>
    <row r="366" spans="2:7" ht="19.5" customHeight="1">
      <c r="B366" s="6" t="s">
        <v>827</v>
      </c>
      <c r="F366" s="6">
        <f>F365+F356</f>
        <v>67626021933</v>
      </c>
      <c r="G366" s="6">
        <f>G365+G356</f>
        <v>38095744563</v>
      </c>
    </row>
    <row r="367" spans="1:7" ht="18.75">
      <c r="A367" s="8" t="s">
        <v>927</v>
      </c>
      <c r="F367" s="18" t="s">
        <v>251</v>
      </c>
      <c r="G367" s="18" t="s">
        <v>252</v>
      </c>
    </row>
    <row r="368" spans="1:7" ht="19.5" customHeight="1">
      <c r="A368" s="8" t="s">
        <v>231</v>
      </c>
      <c r="F368" s="4">
        <v>690571328</v>
      </c>
      <c r="G368" s="4">
        <v>8528587592</v>
      </c>
    </row>
    <row r="369" ht="18.75" hidden="1">
      <c r="A369" s="8" t="s">
        <v>928</v>
      </c>
    </row>
    <row r="370" spans="1:7" ht="18.75">
      <c r="A370" s="8" t="s">
        <v>223</v>
      </c>
      <c r="F370" s="4">
        <v>62016801</v>
      </c>
      <c r="G370" s="4">
        <v>65789786</v>
      </c>
    </row>
    <row r="371" spans="1:6" ht="18.75">
      <c r="A371" s="8" t="s">
        <v>224</v>
      </c>
      <c r="F371" s="4">
        <v>631800</v>
      </c>
    </row>
    <row r="372" spans="1:6" ht="18.75">
      <c r="A372" s="8" t="s">
        <v>225</v>
      </c>
      <c r="F372" s="4">
        <v>94770</v>
      </c>
    </row>
    <row r="373" spans="1:7" ht="18.75">
      <c r="A373" s="8" t="s">
        <v>226</v>
      </c>
      <c r="F373" s="4">
        <v>0</v>
      </c>
      <c r="G373" s="4">
        <v>2236476244</v>
      </c>
    </row>
    <row r="374" spans="1:7" ht="19.5" customHeight="1">
      <c r="A374" s="8" t="s">
        <v>769</v>
      </c>
      <c r="G374" s="4">
        <v>2236476244</v>
      </c>
    </row>
    <row r="375" spans="1:7" ht="18.75">
      <c r="A375" s="8" t="s">
        <v>929</v>
      </c>
      <c r="E375" s="201"/>
      <c r="F375" s="4">
        <v>627827957</v>
      </c>
      <c r="G375" s="4">
        <v>6226321562</v>
      </c>
    </row>
    <row r="376" spans="1:6" ht="19.5" customHeight="1" hidden="1">
      <c r="A376" s="8" t="s">
        <v>771</v>
      </c>
      <c r="E376" s="201"/>
      <c r="F376" s="4">
        <v>0</v>
      </c>
    </row>
    <row r="377" spans="1:7" ht="19.5" customHeight="1">
      <c r="A377" s="8" t="s">
        <v>772</v>
      </c>
      <c r="F377" s="4">
        <v>16000000</v>
      </c>
      <c r="G377" s="4">
        <v>16000000</v>
      </c>
    </row>
    <row r="378" spans="1:7" ht="19.5" customHeight="1">
      <c r="A378" s="8" t="s">
        <v>773</v>
      </c>
      <c r="F378" s="4">
        <v>4000000</v>
      </c>
      <c r="G378" s="4">
        <v>4000000</v>
      </c>
    </row>
    <row r="379" spans="1:7" ht="19.5" customHeight="1">
      <c r="A379" s="8" t="s">
        <v>774</v>
      </c>
      <c r="F379" s="4">
        <v>12000000</v>
      </c>
      <c r="G379" s="4">
        <v>12000000</v>
      </c>
    </row>
    <row r="380" spans="1:7" ht="19.5" customHeight="1">
      <c r="A380" s="8" t="s">
        <v>775</v>
      </c>
      <c r="F380" s="4">
        <v>67093000</v>
      </c>
      <c r="G380" s="4">
        <v>67093000</v>
      </c>
    </row>
    <row r="381" spans="1:7" ht="19.5" customHeight="1">
      <c r="A381" s="8" t="s">
        <v>778</v>
      </c>
      <c r="F381" s="193">
        <v>12201000</v>
      </c>
      <c r="G381" s="193">
        <v>12201000</v>
      </c>
    </row>
    <row r="382" spans="1:7" ht="19.5" customHeight="1">
      <c r="A382" s="8" t="s">
        <v>779</v>
      </c>
      <c r="F382" s="193">
        <v>11790000</v>
      </c>
      <c r="G382" s="193">
        <v>11790000</v>
      </c>
    </row>
    <row r="383" spans="1:7" ht="19.5" customHeight="1">
      <c r="A383" s="8" t="s">
        <v>780</v>
      </c>
      <c r="F383" s="193">
        <v>17060000</v>
      </c>
      <c r="G383" s="193">
        <v>17060000</v>
      </c>
    </row>
    <row r="384" spans="1:7" ht="19.5" customHeight="1">
      <c r="A384" s="8" t="s">
        <v>781</v>
      </c>
      <c r="F384" s="193">
        <v>7290000</v>
      </c>
      <c r="G384" s="193">
        <v>7290000</v>
      </c>
    </row>
    <row r="385" spans="1:7" ht="19.5" customHeight="1">
      <c r="A385" s="8" t="s">
        <v>782</v>
      </c>
      <c r="F385" s="193">
        <v>11462000</v>
      </c>
      <c r="G385" s="193">
        <v>11462000</v>
      </c>
    </row>
    <row r="386" spans="1:7" ht="19.5" customHeight="1">
      <c r="A386" s="8" t="s">
        <v>783</v>
      </c>
      <c r="F386" s="193">
        <v>7290000</v>
      </c>
      <c r="G386" s="193">
        <v>7290000</v>
      </c>
    </row>
    <row r="387" spans="1:7" ht="19.5" customHeight="1">
      <c r="A387" s="8" t="s">
        <v>776</v>
      </c>
      <c r="F387" s="4">
        <v>102652468</v>
      </c>
      <c r="G387" s="4">
        <v>102652468</v>
      </c>
    </row>
    <row r="388" spans="1:7" ht="19.5" customHeight="1">
      <c r="A388" s="8" t="s">
        <v>777</v>
      </c>
      <c r="F388" s="4">
        <v>9298868</v>
      </c>
      <c r="G388" s="4">
        <v>9298868</v>
      </c>
    </row>
    <row r="389" spans="1:7" ht="19.5" customHeight="1">
      <c r="A389" s="8" t="s">
        <v>785</v>
      </c>
      <c r="F389" s="4">
        <v>23296353</v>
      </c>
      <c r="G389" s="4">
        <v>21500000</v>
      </c>
    </row>
    <row r="390" spans="1:7" ht="19.5" customHeight="1">
      <c r="A390" s="8" t="s">
        <v>7</v>
      </c>
      <c r="F390" s="4">
        <v>97274784</v>
      </c>
      <c r="G390" s="4">
        <v>97274784</v>
      </c>
    </row>
    <row r="391" spans="1:7" ht="19.5" customHeight="1">
      <c r="A391" s="8" t="s">
        <v>8</v>
      </c>
      <c r="F391" s="193">
        <v>54863830</v>
      </c>
      <c r="G391" s="202">
        <v>54863830</v>
      </c>
    </row>
    <row r="392" spans="1:7" ht="19.5" customHeight="1">
      <c r="A392" s="8" t="s">
        <v>9</v>
      </c>
      <c r="F392" s="193">
        <v>42410954</v>
      </c>
      <c r="G392" s="202">
        <v>42410954</v>
      </c>
    </row>
    <row r="393" spans="1:7" ht="19.5" customHeight="1">
      <c r="A393" s="8" t="s">
        <v>227</v>
      </c>
      <c r="G393" s="4">
        <v>5573800000</v>
      </c>
    </row>
    <row r="394" spans="1:7" ht="19.5" customHeight="1">
      <c r="A394" s="8" t="s">
        <v>696</v>
      </c>
      <c r="F394" s="4">
        <v>54545455</v>
      </c>
      <c r="G394" s="4">
        <v>283636364</v>
      </c>
    </row>
    <row r="395" spans="1:7" ht="19.5" customHeight="1">
      <c r="A395" s="8" t="s">
        <v>228</v>
      </c>
      <c r="F395" s="4">
        <v>55066078</v>
      </c>
      <c r="G395" s="4">
        <v>55066078</v>
      </c>
    </row>
    <row r="396" spans="1:6" ht="19.5" customHeight="1">
      <c r="A396" s="8" t="s">
        <v>229</v>
      </c>
      <c r="F396" s="4">
        <v>127600951</v>
      </c>
    </row>
    <row r="397" spans="1:6" ht="19.5" customHeight="1">
      <c r="A397" s="8" t="s">
        <v>230</v>
      </c>
      <c r="F397" s="4">
        <v>75000000</v>
      </c>
    </row>
    <row r="398" spans="1:7" ht="19.5" customHeight="1">
      <c r="A398" s="8" t="s">
        <v>784</v>
      </c>
      <c r="F398" s="4">
        <v>3160394885</v>
      </c>
      <c r="G398" s="4">
        <v>960307159</v>
      </c>
    </row>
    <row r="399" spans="1:7" ht="19.5" customHeight="1">
      <c r="A399" s="8" t="s">
        <v>770</v>
      </c>
      <c r="F399" s="4">
        <v>173100000</v>
      </c>
      <c r="G399" s="4">
        <v>143100000</v>
      </c>
    </row>
    <row r="400" spans="1:7" ht="19.5" customHeight="1">
      <c r="A400" s="8" t="s">
        <v>241</v>
      </c>
      <c r="F400" s="4">
        <v>32087167</v>
      </c>
      <c r="G400" s="4">
        <v>9806766</v>
      </c>
    </row>
    <row r="401" spans="2:7" ht="20.25">
      <c r="B401" s="6" t="s">
        <v>827</v>
      </c>
      <c r="E401" s="6"/>
      <c r="F401" s="6">
        <v>4056153380</v>
      </c>
      <c r="G401" s="6">
        <v>9641801517</v>
      </c>
    </row>
    <row r="402" spans="1:7" ht="19.5" customHeight="1" hidden="1">
      <c r="A402" s="4" t="s">
        <v>930</v>
      </c>
      <c r="F402" s="18" t="s">
        <v>251</v>
      </c>
      <c r="G402" s="18" t="s">
        <v>252</v>
      </c>
    </row>
    <row r="403" ht="19.5" customHeight="1" hidden="1">
      <c r="A403" s="8" t="s">
        <v>931</v>
      </c>
    </row>
    <row r="404" ht="18.75" hidden="1">
      <c r="A404" s="8" t="s">
        <v>848</v>
      </c>
    </row>
    <row r="405" spans="2:7" ht="20.25" hidden="1">
      <c r="B405" s="6" t="s">
        <v>827</v>
      </c>
      <c r="F405" s="6"/>
      <c r="G405" s="6"/>
    </row>
    <row r="406" spans="1:7" ht="18.75" hidden="1">
      <c r="A406" s="4" t="s">
        <v>932</v>
      </c>
      <c r="F406" s="18" t="s">
        <v>251</v>
      </c>
      <c r="G406" s="18" t="s">
        <v>252</v>
      </c>
    </row>
    <row r="407" ht="18.75" hidden="1">
      <c r="A407" s="4" t="s">
        <v>933</v>
      </c>
    </row>
    <row r="408" ht="18.75" hidden="1">
      <c r="A408" s="8" t="s">
        <v>934</v>
      </c>
    </row>
    <row r="409" ht="18.75" hidden="1">
      <c r="A409" s="8" t="s">
        <v>935</v>
      </c>
    </row>
    <row r="410" ht="18.75" hidden="1">
      <c r="A410" s="8" t="s">
        <v>936</v>
      </c>
    </row>
    <row r="411" ht="18.75" hidden="1">
      <c r="A411" s="4" t="s">
        <v>937</v>
      </c>
    </row>
    <row r="412" ht="18.75" hidden="1">
      <c r="A412" s="8" t="s">
        <v>938</v>
      </c>
    </row>
    <row r="413" ht="18.75" hidden="1">
      <c r="A413" s="8" t="s">
        <v>939</v>
      </c>
    </row>
    <row r="414" ht="20.25" hidden="1">
      <c r="B414" s="6" t="s">
        <v>827</v>
      </c>
    </row>
    <row r="415" ht="18.75" hidden="1">
      <c r="A415" s="4" t="s">
        <v>940</v>
      </c>
    </row>
    <row r="416" ht="18.75" hidden="1"/>
    <row r="417" spans="1:7" ht="18.75" customHeight="1" hidden="1">
      <c r="A417" s="422" t="s">
        <v>941</v>
      </c>
      <c r="B417" s="424" t="s">
        <v>721</v>
      </c>
      <c r="C417" s="425"/>
      <c r="D417" s="426"/>
      <c r="E417" s="424" t="s">
        <v>949</v>
      </c>
      <c r="F417" s="425"/>
      <c r="G417" s="426"/>
    </row>
    <row r="418" spans="1:7" ht="37.5" hidden="1">
      <c r="A418" s="423"/>
      <c r="B418" s="10" t="s">
        <v>945</v>
      </c>
      <c r="C418" s="10" t="s">
        <v>946</v>
      </c>
      <c r="D418" s="10" t="s">
        <v>947</v>
      </c>
      <c r="E418" s="10" t="s">
        <v>945</v>
      </c>
      <c r="F418" s="10" t="s">
        <v>946</v>
      </c>
      <c r="G418" s="10" t="s">
        <v>947</v>
      </c>
    </row>
    <row r="419" spans="1:7" ht="18.75" hidden="1">
      <c r="A419" s="12" t="s">
        <v>942</v>
      </c>
      <c r="B419" s="12"/>
      <c r="C419" s="12"/>
      <c r="D419" s="12"/>
      <c r="E419" s="12"/>
      <c r="F419" s="12"/>
      <c r="G419" s="12"/>
    </row>
    <row r="420" spans="1:7" ht="18.75" hidden="1">
      <c r="A420" s="12" t="s">
        <v>943</v>
      </c>
      <c r="B420" s="12"/>
      <c r="C420" s="12"/>
      <c r="D420" s="12"/>
      <c r="E420" s="12"/>
      <c r="F420" s="12"/>
      <c r="G420" s="12"/>
    </row>
    <row r="421" spans="1:7" ht="18.75" hidden="1">
      <c r="A421" s="12" t="s">
        <v>944</v>
      </c>
      <c r="B421" s="12"/>
      <c r="C421" s="12"/>
      <c r="D421" s="12"/>
      <c r="E421" s="12"/>
      <c r="F421" s="12"/>
      <c r="G421" s="12"/>
    </row>
    <row r="422" ht="18.75" hidden="1"/>
    <row r="423" spans="1:7" ht="18.75" hidden="1">
      <c r="A423" s="4" t="s">
        <v>959</v>
      </c>
      <c r="F423" s="18" t="s">
        <v>251</v>
      </c>
      <c r="G423" s="18" t="s">
        <v>252</v>
      </c>
    </row>
    <row r="424" ht="18.75" hidden="1">
      <c r="A424" s="4" t="s">
        <v>950</v>
      </c>
    </row>
    <row r="425" ht="18.75" hidden="1">
      <c r="A425" s="8" t="s">
        <v>951</v>
      </c>
    </row>
    <row r="426" ht="18.75" hidden="1">
      <c r="A426" s="8" t="s">
        <v>952</v>
      </c>
    </row>
    <row r="427" ht="18.75" hidden="1">
      <c r="A427" s="8" t="s">
        <v>953</v>
      </c>
    </row>
    <row r="428" ht="18.75" hidden="1">
      <c r="A428" s="8" t="s">
        <v>954</v>
      </c>
    </row>
    <row r="429" ht="20.25" hidden="1">
      <c r="B429" s="6" t="s">
        <v>827</v>
      </c>
    </row>
    <row r="430" ht="18.75" hidden="1">
      <c r="A430" s="4" t="s">
        <v>955</v>
      </c>
    </row>
    <row r="431" ht="18.75" hidden="1">
      <c r="A431" s="8" t="s">
        <v>956</v>
      </c>
    </row>
    <row r="432" ht="18.75" hidden="1">
      <c r="A432" s="8" t="s">
        <v>960</v>
      </c>
    </row>
    <row r="433" spans="1:2" ht="20.25" hidden="1">
      <c r="A433" s="8"/>
      <c r="B433" s="6" t="s">
        <v>827</v>
      </c>
    </row>
    <row r="434" ht="18.75">
      <c r="A434" s="4" t="s">
        <v>961</v>
      </c>
    </row>
    <row r="435" ht="18.75">
      <c r="A435" s="4" t="s">
        <v>962</v>
      </c>
    </row>
    <row r="437" spans="1:7" ht="37.5">
      <c r="A437" s="9" t="s">
        <v>856</v>
      </c>
      <c r="B437" s="10" t="s">
        <v>964</v>
      </c>
      <c r="C437" s="10" t="s">
        <v>963</v>
      </c>
      <c r="D437" s="10" t="s">
        <v>965</v>
      </c>
      <c r="E437" s="17" t="s">
        <v>884</v>
      </c>
      <c r="F437" s="10" t="s">
        <v>966</v>
      </c>
      <c r="G437" s="10" t="s">
        <v>862</v>
      </c>
    </row>
    <row r="438" spans="1:7" s="7" customFormat="1" ht="20.25">
      <c r="A438" s="11" t="s">
        <v>967</v>
      </c>
      <c r="B438" s="11">
        <v>15000000000</v>
      </c>
      <c r="C438" s="11"/>
      <c r="D438" s="11"/>
      <c r="E438" s="11"/>
      <c r="F438" s="11"/>
      <c r="G438" s="11">
        <f>SUM(B438:F438)</f>
        <v>15000000000</v>
      </c>
    </row>
    <row r="439" spans="1:7" ht="18.75">
      <c r="A439" s="13" t="s">
        <v>968</v>
      </c>
      <c r="B439" s="12"/>
      <c r="C439" s="12"/>
      <c r="D439" s="12"/>
      <c r="E439" s="12"/>
      <c r="F439" s="12"/>
      <c r="G439" s="12"/>
    </row>
    <row r="440" spans="1:7" ht="18.75">
      <c r="A440" s="13" t="s">
        <v>969</v>
      </c>
      <c r="B440" s="12"/>
      <c r="C440" s="12"/>
      <c r="D440" s="12"/>
      <c r="E440" s="12"/>
      <c r="F440" s="12"/>
      <c r="G440" s="12"/>
    </row>
    <row r="441" spans="1:7" ht="18.75">
      <c r="A441" s="13" t="s">
        <v>970</v>
      </c>
      <c r="B441" s="12"/>
      <c r="C441" s="12"/>
      <c r="D441" s="12"/>
      <c r="E441" s="12"/>
      <c r="F441" s="12"/>
      <c r="G441" s="12"/>
    </row>
    <row r="442" spans="1:7" ht="18.75">
      <c r="A442" s="13" t="s">
        <v>972</v>
      </c>
      <c r="B442" s="12"/>
      <c r="C442" s="12"/>
      <c r="D442" s="12"/>
      <c r="E442" s="12"/>
      <c r="F442" s="12"/>
      <c r="G442" s="12"/>
    </row>
    <row r="443" spans="1:7" ht="18.75">
      <c r="A443" s="13" t="s">
        <v>973</v>
      </c>
      <c r="B443" s="12"/>
      <c r="C443" s="12"/>
      <c r="D443" s="12"/>
      <c r="E443" s="12"/>
      <c r="F443" s="12"/>
      <c r="G443" s="12"/>
    </row>
    <row r="444" spans="1:7" ht="18.75">
      <c r="A444" s="13" t="s">
        <v>974</v>
      </c>
      <c r="B444" s="12"/>
      <c r="C444" s="12"/>
      <c r="D444" s="12"/>
      <c r="E444" s="12"/>
      <c r="F444" s="12"/>
      <c r="G444" s="12"/>
    </row>
    <row r="445" spans="1:7" s="7" customFormat="1" ht="40.5">
      <c r="A445" s="43" t="s">
        <v>242</v>
      </c>
      <c r="B445" s="11">
        <v>15000000000</v>
      </c>
      <c r="C445" s="11"/>
      <c r="D445" s="11"/>
      <c r="E445" s="11"/>
      <c r="F445" s="11"/>
      <c r="G445" s="11">
        <f>SUM(B445:F445)</f>
        <v>15000000000</v>
      </c>
    </row>
    <row r="446" spans="1:7" ht="18.75">
      <c r="A446" s="13" t="s">
        <v>975</v>
      </c>
      <c r="B446" s="12"/>
      <c r="C446" s="12"/>
      <c r="D446" s="12"/>
      <c r="E446" s="12"/>
      <c r="F446" s="12"/>
      <c r="G446" s="12"/>
    </row>
    <row r="447" spans="1:7" ht="18.75">
      <c r="A447" s="13" t="s">
        <v>976</v>
      </c>
      <c r="B447" s="12"/>
      <c r="C447" s="12"/>
      <c r="D447" s="12"/>
      <c r="E447" s="12"/>
      <c r="F447" s="12"/>
      <c r="G447" s="12"/>
    </row>
    <row r="448" spans="1:7" ht="20.25">
      <c r="A448" s="13" t="s">
        <v>977</v>
      </c>
      <c r="B448" s="12"/>
      <c r="C448" s="12"/>
      <c r="D448" s="12"/>
      <c r="E448" s="12"/>
      <c r="F448" s="12"/>
      <c r="G448" s="11">
        <f>SUM(B448:F448)</f>
        <v>0</v>
      </c>
    </row>
    <row r="449" spans="1:7" ht="18.75">
      <c r="A449" s="13" t="s">
        <v>978</v>
      </c>
      <c r="B449" s="12"/>
      <c r="C449" s="12"/>
      <c r="D449" s="12"/>
      <c r="E449" s="12"/>
      <c r="F449" s="12"/>
      <c r="G449" s="12"/>
    </row>
    <row r="450" spans="1:7" ht="18.75">
      <c r="A450" s="13" t="s">
        <v>979</v>
      </c>
      <c r="B450" s="12"/>
      <c r="C450" s="12"/>
      <c r="D450" s="12"/>
      <c r="E450" s="12"/>
      <c r="F450" s="12"/>
      <c r="G450" s="12"/>
    </row>
    <row r="451" spans="1:7" ht="18.75">
      <c r="A451" s="13" t="s">
        <v>980</v>
      </c>
      <c r="B451" s="12"/>
      <c r="C451" s="12"/>
      <c r="D451" s="12"/>
      <c r="E451" s="12"/>
      <c r="F451" s="12"/>
      <c r="G451" s="12"/>
    </row>
    <row r="452" spans="1:7" s="7" customFormat="1" ht="20.25">
      <c r="A452" s="11" t="s">
        <v>981</v>
      </c>
      <c r="B452" s="11">
        <v>15000000000</v>
      </c>
      <c r="C452" s="11"/>
      <c r="D452" s="11">
        <f>D448</f>
        <v>0</v>
      </c>
      <c r="E452" s="11"/>
      <c r="F452" s="11"/>
      <c r="G452" s="11">
        <f>SUM(B452:F452)</f>
        <v>15000000000</v>
      </c>
    </row>
    <row r="454" spans="1:7" ht="18.75">
      <c r="A454" s="4" t="s">
        <v>982</v>
      </c>
      <c r="F454" s="18" t="s">
        <v>251</v>
      </c>
      <c r="G454" s="18" t="s">
        <v>252</v>
      </c>
    </row>
    <row r="455" spans="1:7" ht="18.75">
      <c r="A455" s="8" t="s">
        <v>983</v>
      </c>
      <c r="F455" s="4">
        <v>7650000000</v>
      </c>
      <c r="G455" s="4">
        <v>7650000000</v>
      </c>
    </row>
    <row r="456" spans="1:7" ht="18.75">
      <c r="A456" s="8" t="s">
        <v>984</v>
      </c>
      <c r="F456" s="4">
        <v>7350000000</v>
      </c>
      <c r="G456" s="4">
        <v>7350000000</v>
      </c>
    </row>
    <row r="457" ht="18.75">
      <c r="A457" s="8" t="s">
        <v>848</v>
      </c>
    </row>
    <row r="458" spans="2:7" ht="20.25">
      <c r="B458" s="6" t="s">
        <v>827</v>
      </c>
      <c r="F458" s="6">
        <f>SUM(F455:F457)</f>
        <v>15000000000</v>
      </c>
      <c r="G458" s="6">
        <f>SUM(G455:G457)</f>
        <v>15000000000</v>
      </c>
    </row>
    <row r="459" ht="18.75">
      <c r="A459" s="8" t="s">
        <v>985</v>
      </c>
    </row>
    <row r="460" ht="18.75">
      <c r="A460" s="8" t="s">
        <v>986</v>
      </c>
    </row>
    <row r="462" spans="1:7" ht="19.5" customHeight="1">
      <c r="A462" s="4" t="s">
        <v>987</v>
      </c>
      <c r="F462" s="18" t="s">
        <v>948</v>
      </c>
      <c r="G462" s="18" t="s">
        <v>949</v>
      </c>
    </row>
    <row r="463" ht="19.5" customHeight="1">
      <c r="A463" s="8" t="s">
        <v>988</v>
      </c>
    </row>
    <row r="464" spans="1:7" ht="19.5" customHeight="1">
      <c r="A464" s="8" t="s">
        <v>990</v>
      </c>
      <c r="F464" s="4">
        <v>15000000000</v>
      </c>
      <c r="G464" s="4">
        <v>15000000000</v>
      </c>
    </row>
    <row r="465" ht="19.5" customHeight="1">
      <c r="A465" s="8" t="s">
        <v>991</v>
      </c>
    </row>
    <row r="466" ht="19.5" customHeight="1">
      <c r="A466" s="8" t="s">
        <v>992</v>
      </c>
    </row>
    <row r="467" spans="1:7" ht="19.5" customHeight="1">
      <c r="A467" s="8" t="s">
        <v>993</v>
      </c>
      <c r="F467" s="4">
        <v>15000000000</v>
      </c>
      <c r="G467" s="4">
        <v>15000000000</v>
      </c>
    </row>
    <row r="468" spans="1:7" ht="19.5" customHeight="1">
      <c r="A468" s="8" t="s">
        <v>989</v>
      </c>
      <c r="F468" s="4">
        <v>4491372979</v>
      </c>
      <c r="G468" s="4">
        <v>3300000000</v>
      </c>
    </row>
    <row r="469" ht="19.5" customHeight="1">
      <c r="A469" s="4" t="s">
        <v>994</v>
      </c>
    </row>
    <row r="470" spans="1:7" ht="19.5" customHeight="1">
      <c r="A470" s="8" t="s">
        <v>995</v>
      </c>
      <c r="F470" s="141">
        <v>0.09</v>
      </c>
      <c r="G470" s="141">
        <f>ROUND('[1]2005'!$G$35/G458,4)</f>
        <v>0.225</v>
      </c>
    </row>
    <row r="471" ht="19.5" customHeight="1" hidden="1">
      <c r="A471" s="8" t="s">
        <v>996</v>
      </c>
    </row>
    <row r="472" ht="19.5" customHeight="1" hidden="1">
      <c r="A472" s="8" t="s">
        <v>997</v>
      </c>
    </row>
    <row r="473" ht="19.5" customHeight="1" hidden="1">
      <c r="A473" s="8" t="s">
        <v>998</v>
      </c>
    </row>
    <row r="474" spans="1:7" ht="19.5" customHeight="1">
      <c r="A474" s="4" t="s">
        <v>999</v>
      </c>
      <c r="F474" s="18" t="s">
        <v>251</v>
      </c>
      <c r="G474" s="18" t="s">
        <v>252</v>
      </c>
    </row>
    <row r="475" spans="1:7" ht="19.5" customHeight="1" hidden="1">
      <c r="A475" s="8" t="s">
        <v>1000</v>
      </c>
      <c r="F475" s="4">
        <v>1500000</v>
      </c>
      <c r="G475" s="4">
        <v>150000</v>
      </c>
    </row>
    <row r="476" spans="1:7" ht="19.5" customHeight="1" hidden="1">
      <c r="A476" s="8" t="s">
        <v>1001</v>
      </c>
      <c r="F476" s="4">
        <f>SUM(F477:F478)</f>
        <v>183770</v>
      </c>
      <c r="G476" s="4">
        <f>SUM(G477:G478)</f>
        <v>18377</v>
      </c>
    </row>
    <row r="477" spans="1:7" ht="19.5" customHeight="1" hidden="1">
      <c r="A477" s="8" t="s">
        <v>1002</v>
      </c>
      <c r="F477" s="4">
        <v>178920</v>
      </c>
      <c r="G477" s="4">
        <v>17892</v>
      </c>
    </row>
    <row r="478" spans="1:7" ht="19.5" customHeight="1" hidden="1">
      <c r="A478" s="8" t="s">
        <v>1008</v>
      </c>
      <c r="F478" s="4">
        <v>4850</v>
      </c>
      <c r="G478" s="4">
        <v>485</v>
      </c>
    </row>
    <row r="479" ht="19.5" customHeight="1" hidden="1">
      <c r="A479" s="8" t="s">
        <v>1009</v>
      </c>
    </row>
    <row r="480" spans="1:7" ht="19.5" customHeight="1" hidden="1">
      <c r="A480" s="8" t="s">
        <v>1002</v>
      </c>
      <c r="F480" s="4">
        <v>183770</v>
      </c>
      <c r="G480" s="4">
        <v>18377</v>
      </c>
    </row>
    <row r="481" ht="19.5" customHeight="1" hidden="1">
      <c r="A481" s="8" t="s">
        <v>1008</v>
      </c>
    </row>
    <row r="482" ht="19.5" customHeight="1">
      <c r="A482" s="8" t="s">
        <v>1010</v>
      </c>
    </row>
    <row r="483" spans="1:7" ht="19.5" customHeight="1">
      <c r="A483" s="8" t="s">
        <v>1002</v>
      </c>
      <c r="F483" s="4">
        <v>1500000</v>
      </c>
      <c r="G483" s="4">
        <v>1500000</v>
      </c>
    </row>
    <row r="484" ht="19.5" customHeight="1">
      <c r="A484" s="8" t="s">
        <v>921</v>
      </c>
    </row>
    <row r="485" ht="18.75">
      <c r="A485" s="8"/>
    </row>
    <row r="486" spans="1:7" s="15" customFormat="1" ht="18.75">
      <c r="A486" s="14" t="s">
        <v>1011</v>
      </c>
      <c r="B486" s="16"/>
      <c r="C486" s="16"/>
      <c r="D486" s="16"/>
      <c r="E486" s="16"/>
      <c r="F486" s="16">
        <v>10000</v>
      </c>
      <c r="G486" s="16">
        <v>10000</v>
      </c>
    </row>
    <row r="488" spans="1:7" ht="19.5" customHeight="1">
      <c r="A488" s="4" t="s">
        <v>1012</v>
      </c>
      <c r="F488" s="18" t="s">
        <v>251</v>
      </c>
      <c r="G488" s="18" t="s">
        <v>252</v>
      </c>
    </row>
    <row r="489" spans="1:7" s="7" customFormat="1" ht="19.5" customHeight="1">
      <c r="A489" s="41" t="s">
        <v>0</v>
      </c>
      <c r="B489" s="6"/>
      <c r="C489" s="6"/>
      <c r="D489" s="6"/>
      <c r="E489" s="6"/>
      <c r="F489" s="6">
        <f>SUM(F490:F492)</f>
        <v>12481357321</v>
      </c>
      <c r="G489" s="6">
        <f>SUM(G490:G492)</f>
        <v>11118676833</v>
      </c>
    </row>
    <row r="490" spans="1:7" ht="19.5" customHeight="1">
      <c r="A490" s="8" t="s">
        <v>730</v>
      </c>
      <c r="F490" s="4">
        <v>12069206774</v>
      </c>
      <c r="G490" s="4">
        <v>10708005212</v>
      </c>
    </row>
    <row r="491" spans="1:7" ht="19.5" customHeight="1">
      <c r="A491" s="8" t="s">
        <v>731</v>
      </c>
      <c r="F491" s="4">
        <v>397418746</v>
      </c>
      <c r="G491" s="4">
        <v>397418746</v>
      </c>
    </row>
    <row r="492" spans="1:7" ht="19.5" customHeight="1">
      <c r="A492" s="8" t="s">
        <v>732</v>
      </c>
      <c r="F492" s="4">
        <v>14731801</v>
      </c>
      <c r="G492" s="4">
        <v>13252875</v>
      </c>
    </row>
    <row r="493" spans="1:7" s="7" customFormat="1" ht="19.5" customHeight="1">
      <c r="A493" s="41" t="s">
        <v>1</v>
      </c>
      <c r="B493" s="6"/>
      <c r="C493" s="6"/>
      <c r="D493" s="6"/>
      <c r="E493" s="6"/>
      <c r="F493" s="6">
        <f>SUM(F494:F496)</f>
        <v>1046771622</v>
      </c>
      <c r="G493" s="6">
        <f>SUM(G494:G496)</f>
        <v>1046771622</v>
      </c>
    </row>
    <row r="494" spans="1:7" ht="19.5" customHeight="1">
      <c r="A494" s="8" t="s">
        <v>730</v>
      </c>
      <c r="F494" s="4">
        <v>1020353269</v>
      </c>
      <c r="G494" s="4">
        <v>1020353269</v>
      </c>
    </row>
    <row r="495" spans="1:7" ht="19.5" customHeight="1">
      <c r="A495" s="8" t="s">
        <v>731</v>
      </c>
      <c r="F495" s="4">
        <v>25860989</v>
      </c>
      <c r="G495" s="4">
        <v>25860989</v>
      </c>
    </row>
    <row r="496" spans="1:7" ht="19.5" customHeight="1">
      <c r="A496" s="8" t="s">
        <v>732</v>
      </c>
      <c r="F496" s="4">
        <v>557364</v>
      </c>
      <c r="G496" s="4">
        <v>557364</v>
      </c>
    </row>
    <row r="497" spans="1:7" s="7" customFormat="1" ht="19.5" customHeight="1">
      <c r="A497" s="41" t="s">
        <v>2</v>
      </c>
      <c r="B497" s="6"/>
      <c r="C497" s="6"/>
      <c r="D497" s="6"/>
      <c r="E497" s="6"/>
      <c r="F497" s="6">
        <f>F498</f>
        <v>458569616</v>
      </c>
      <c r="G497" s="6">
        <f>G498</f>
        <v>4948894608</v>
      </c>
    </row>
    <row r="498" spans="1:7" ht="19.5" customHeight="1">
      <c r="A498" s="8" t="s">
        <v>730</v>
      </c>
      <c r="F498" s="4">
        <f>SUM(F499:F500)</f>
        <v>458569616</v>
      </c>
      <c r="G498" s="4">
        <f>SUM(G499:G500)</f>
        <v>4948894608</v>
      </c>
    </row>
    <row r="499" spans="1:7" ht="19.5" customHeight="1">
      <c r="A499" s="4" t="s">
        <v>923</v>
      </c>
      <c r="F499" s="4">
        <v>457521629</v>
      </c>
      <c r="G499" s="4">
        <v>457521629</v>
      </c>
    </row>
    <row r="500" spans="1:7" ht="19.5" customHeight="1">
      <c r="A500" s="4" t="s">
        <v>924</v>
      </c>
      <c r="F500" s="4">
        <v>1047987</v>
      </c>
      <c r="G500" s="4">
        <v>4491372979</v>
      </c>
    </row>
    <row r="501" spans="1:7" s="7" customFormat="1" ht="19.5" customHeight="1">
      <c r="A501" s="41" t="s">
        <v>922</v>
      </c>
      <c r="B501" s="6"/>
      <c r="C501" s="6"/>
      <c r="D501" s="6"/>
      <c r="E501" s="6"/>
      <c r="F501" s="6">
        <v>6766967956</v>
      </c>
      <c r="G501" s="6"/>
    </row>
    <row r="502" spans="1:7" ht="21" customHeight="1">
      <c r="A502" s="8"/>
      <c r="B502" s="6" t="s">
        <v>827</v>
      </c>
      <c r="F502" s="6">
        <f>F501+F497+F493+F489</f>
        <v>20753666515</v>
      </c>
      <c r="G502" s="6">
        <f>G501+G497+G493+G489</f>
        <v>17114343063</v>
      </c>
    </row>
    <row r="503" spans="1:7" ht="20.25" hidden="1">
      <c r="A503" s="8"/>
      <c r="B503" s="6"/>
      <c r="F503" s="6"/>
      <c r="G503" s="6"/>
    </row>
    <row r="504" ht="18.75" hidden="1">
      <c r="A504" s="14" t="s">
        <v>202</v>
      </c>
    </row>
    <row r="505" ht="18.75" hidden="1"/>
    <row r="506" ht="18.75" hidden="1">
      <c r="A506" s="4" t="s">
        <v>3</v>
      </c>
    </row>
    <row r="507" ht="18.75" hidden="1">
      <c r="A507" s="8" t="s">
        <v>848</v>
      </c>
    </row>
    <row r="508" ht="18.75" hidden="1">
      <c r="A508" s="8" t="s">
        <v>848</v>
      </c>
    </row>
    <row r="509" spans="1:7" ht="18.75">
      <c r="A509" s="4" t="s">
        <v>786</v>
      </c>
      <c r="F509" s="18" t="s">
        <v>948</v>
      </c>
      <c r="G509" s="18" t="s">
        <v>949</v>
      </c>
    </row>
    <row r="510" ht="18.75">
      <c r="A510" s="8" t="s">
        <v>4</v>
      </c>
    </row>
    <row r="511" ht="18.75">
      <c r="A511" s="8" t="s">
        <v>5</v>
      </c>
    </row>
    <row r="512" spans="1:7" ht="18.75">
      <c r="A512" s="8" t="s">
        <v>6</v>
      </c>
      <c r="F512" s="4">
        <v>-2859141245</v>
      </c>
      <c r="G512" s="4">
        <v>-2866821063</v>
      </c>
    </row>
    <row r="513" ht="18.75">
      <c r="A513" s="8"/>
    </row>
    <row r="514" spans="1:7" s="7" customFormat="1" ht="20.25">
      <c r="A514" s="6" t="s">
        <v>10</v>
      </c>
      <c r="B514" s="6"/>
      <c r="C514" s="6"/>
      <c r="D514" s="6"/>
      <c r="E514" s="6"/>
      <c r="F514" s="6"/>
      <c r="G514" s="6"/>
    </row>
    <row r="515" spans="6:7" ht="18.75">
      <c r="F515" s="18" t="s">
        <v>948</v>
      </c>
      <c r="G515" s="18" t="s">
        <v>949</v>
      </c>
    </row>
    <row r="516" spans="1:7" ht="18.75">
      <c r="A516" s="4" t="s">
        <v>11</v>
      </c>
      <c r="E516" s="4">
        <f>F516-39431092853</f>
        <v>0</v>
      </c>
      <c r="F516" s="4">
        <f>F518+F521+F522+F525</f>
        <v>39431092853</v>
      </c>
      <c r="G516" s="4">
        <f>G518+G521+G522+G525</f>
        <v>41542648518</v>
      </c>
    </row>
    <row r="517" ht="18.75">
      <c r="A517" s="4" t="s">
        <v>12</v>
      </c>
    </row>
    <row r="518" spans="1:7" ht="18.75">
      <c r="A518" s="8" t="s">
        <v>204</v>
      </c>
      <c r="F518" s="4">
        <f>F519+F520</f>
        <v>388622233</v>
      </c>
      <c r="G518" s="4">
        <f>G519+G520</f>
        <v>239154601</v>
      </c>
    </row>
    <row r="519" spans="1:7" ht="18.75">
      <c r="A519" s="8" t="s">
        <v>734</v>
      </c>
      <c r="F519" s="4">
        <v>22137408</v>
      </c>
      <c r="G519" s="4">
        <v>214412568</v>
      </c>
    </row>
    <row r="520" spans="1:7" ht="18.75">
      <c r="A520" s="8" t="s">
        <v>770</v>
      </c>
      <c r="F520" s="4">
        <v>366484825</v>
      </c>
      <c r="G520" s="4">
        <v>24742033</v>
      </c>
    </row>
    <row r="521" spans="1:7" ht="18.75">
      <c r="A521" s="8" t="s">
        <v>560</v>
      </c>
      <c r="F521" s="4">
        <v>35558993587</v>
      </c>
      <c r="G521" s="4">
        <v>39632085114</v>
      </c>
    </row>
    <row r="522" spans="1:7" ht="18.75">
      <c r="A522" s="8" t="s">
        <v>13</v>
      </c>
      <c r="F522" s="4">
        <f>SUM(F523:F524)</f>
        <v>781346308</v>
      </c>
      <c r="G522" s="4">
        <f>SUM(G523:G524)</f>
        <v>679748710</v>
      </c>
    </row>
    <row r="523" spans="1:7" ht="18.75">
      <c r="A523" s="8" t="s">
        <v>734</v>
      </c>
      <c r="F523" s="4">
        <v>256962636</v>
      </c>
      <c r="G523" s="4">
        <v>221190300</v>
      </c>
    </row>
    <row r="524" spans="1:7" ht="18.75">
      <c r="A524" s="8" t="s">
        <v>770</v>
      </c>
      <c r="F524" s="4">
        <v>524383672</v>
      </c>
      <c r="G524" s="4">
        <v>458558410</v>
      </c>
    </row>
    <row r="525" spans="1:7" ht="18.75">
      <c r="A525" s="8" t="s">
        <v>14</v>
      </c>
      <c r="F525" s="4">
        <f>SUM(F526:F527)</f>
        <v>2702130725</v>
      </c>
      <c r="G525" s="4">
        <f>SUM(G526:G527)</f>
        <v>991660093</v>
      </c>
    </row>
    <row r="526" ht="18.75">
      <c r="A526" s="8" t="s">
        <v>734</v>
      </c>
    </row>
    <row r="527" spans="1:7" ht="18.75">
      <c r="A527" s="8" t="s">
        <v>784</v>
      </c>
      <c r="F527" s="4">
        <v>2702130725</v>
      </c>
      <c r="G527" s="4">
        <v>991660093</v>
      </c>
    </row>
    <row r="528" spans="1:7" s="15" customFormat="1" ht="18.75">
      <c r="A528" s="14" t="s">
        <v>561</v>
      </c>
      <c r="B528" s="16"/>
      <c r="C528" s="16"/>
      <c r="D528" s="16"/>
      <c r="E528" s="16"/>
      <c r="F528" s="16">
        <v>2702130725</v>
      </c>
      <c r="G528" s="16">
        <v>991660093</v>
      </c>
    </row>
    <row r="529" spans="1:7" s="15" customFormat="1" ht="18.75">
      <c r="A529" s="14" t="s">
        <v>562</v>
      </c>
      <c r="B529" s="16"/>
      <c r="C529" s="16"/>
      <c r="D529" s="16"/>
      <c r="E529" s="16"/>
      <c r="F529" s="16"/>
      <c r="G529" s="16"/>
    </row>
    <row r="530" ht="18.75" hidden="1">
      <c r="A530" s="8"/>
    </row>
    <row r="531" ht="18.75" hidden="1">
      <c r="A531" s="4" t="s">
        <v>15</v>
      </c>
    </row>
    <row r="532" ht="18.75" hidden="1">
      <c r="A532" s="4" t="s">
        <v>12</v>
      </c>
    </row>
    <row r="533" ht="18.75" hidden="1">
      <c r="A533" s="8" t="s">
        <v>16</v>
      </c>
    </row>
    <row r="534" ht="18.75" hidden="1">
      <c r="A534" s="8" t="s">
        <v>17</v>
      </c>
    </row>
    <row r="535" ht="18.75" hidden="1">
      <c r="A535" s="8" t="s">
        <v>19</v>
      </c>
    </row>
    <row r="536" ht="18.75" hidden="1">
      <c r="A536" s="8" t="s">
        <v>22</v>
      </c>
    </row>
    <row r="537" ht="18.75" hidden="1">
      <c r="A537" s="8" t="s">
        <v>910</v>
      </c>
    </row>
    <row r="538" ht="18.75" hidden="1">
      <c r="A538" s="8" t="s">
        <v>23</v>
      </c>
    </row>
    <row r="539" ht="18.75">
      <c r="A539" s="8"/>
    </row>
    <row r="540" spans="1:7" ht="18.75">
      <c r="A540" s="4" t="s">
        <v>24</v>
      </c>
      <c r="F540" s="4">
        <v>39431092853</v>
      </c>
      <c r="G540" s="4">
        <v>41542648518</v>
      </c>
    </row>
    <row r="541" ht="18.75">
      <c r="A541" s="4" t="s">
        <v>12</v>
      </c>
    </row>
    <row r="542" spans="1:7" ht="18.75">
      <c r="A542" s="8" t="s">
        <v>204</v>
      </c>
      <c r="F542" s="4">
        <v>388622233</v>
      </c>
      <c r="G542" s="4">
        <v>239154601</v>
      </c>
    </row>
    <row r="543" spans="1:7" ht="18.75">
      <c r="A543" s="8" t="s">
        <v>203</v>
      </c>
      <c r="F543" s="4">
        <v>35558993587</v>
      </c>
      <c r="G543" s="4">
        <v>39632085114</v>
      </c>
    </row>
    <row r="544" spans="1:7" ht="18.75">
      <c r="A544" s="8" t="s">
        <v>25</v>
      </c>
      <c r="F544" s="4">
        <v>781346308</v>
      </c>
      <c r="G544" s="4">
        <v>679748710</v>
      </c>
    </row>
    <row r="545" spans="1:7" ht="18.75">
      <c r="A545" s="8" t="s">
        <v>26</v>
      </c>
      <c r="F545" s="4">
        <v>2702130725</v>
      </c>
      <c r="G545" s="4">
        <v>991660093</v>
      </c>
    </row>
    <row r="546" spans="6:7" ht="18.75">
      <c r="F546" s="5"/>
      <c r="G546" s="5"/>
    </row>
    <row r="547" spans="1:7" ht="18.75">
      <c r="A547" s="4" t="s">
        <v>27</v>
      </c>
      <c r="F547" s="18" t="s">
        <v>948</v>
      </c>
      <c r="G547" s="18" t="s">
        <v>949</v>
      </c>
    </row>
    <row r="548" ht="18.75">
      <c r="A548" s="4" t="s">
        <v>12</v>
      </c>
    </row>
    <row r="549" spans="1:7" ht="18.75">
      <c r="A549" s="8" t="s">
        <v>232</v>
      </c>
      <c r="F549" s="4">
        <f>SUM(F550:F552)</f>
        <v>13095396516</v>
      </c>
      <c r="G549" s="4">
        <f>SUM(G550:G552)</f>
        <v>16217891327</v>
      </c>
    </row>
    <row r="550" spans="1:7" ht="18.75">
      <c r="A550" s="8" t="s">
        <v>734</v>
      </c>
      <c r="F550" s="4">
        <v>10067499134</v>
      </c>
      <c r="G550" s="4">
        <v>15254785766</v>
      </c>
    </row>
    <row r="551" spans="1:7" ht="18.75">
      <c r="A551" s="8" t="s">
        <v>784</v>
      </c>
      <c r="F551" s="4">
        <v>2617995058</v>
      </c>
      <c r="G551" s="4">
        <v>851721648</v>
      </c>
    </row>
    <row r="552" spans="1:7" ht="18.75">
      <c r="A552" s="8" t="s">
        <v>233</v>
      </c>
      <c r="F552" s="4">
        <v>409902324</v>
      </c>
      <c r="G552" s="4">
        <v>111383913</v>
      </c>
    </row>
    <row r="553" ht="18.75" hidden="1">
      <c r="A553" s="8" t="s">
        <v>28</v>
      </c>
    </row>
    <row r="554" ht="18.75" hidden="1">
      <c r="A554" s="8" t="s">
        <v>30</v>
      </c>
    </row>
    <row r="555" ht="18.75" hidden="1">
      <c r="A555" s="8" t="s">
        <v>29</v>
      </c>
    </row>
    <row r="556" ht="18.75" hidden="1">
      <c r="A556" s="8" t="s">
        <v>32</v>
      </c>
    </row>
    <row r="557" ht="18.75" hidden="1">
      <c r="A557" s="8" t="s">
        <v>31</v>
      </c>
    </row>
    <row r="558" spans="2:7" ht="20.25">
      <c r="B558" s="6" t="s">
        <v>827</v>
      </c>
      <c r="F558" s="6">
        <f>F549</f>
        <v>13095396516</v>
      </c>
      <c r="G558" s="6">
        <f>G549</f>
        <v>16217891327</v>
      </c>
    </row>
    <row r="559" spans="1:7" ht="21.75" customHeight="1">
      <c r="A559" s="4" t="s">
        <v>33</v>
      </c>
      <c r="F559" s="18" t="s">
        <v>948</v>
      </c>
      <c r="G559" s="18" t="s">
        <v>949</v>
      </c>
    </row>
    <row r="560" spans="1:7" ht="21.75" customHeight="1">
      <c r="A560" s="8" t="s">
        <v>34</v>
      </c>
      <c r="F560" s="4">
        <f>SUM(F561:F563)</f>
        <v>1587728703</v>
      </c>
      <c r="G560" s="4">
        <f>SUM(G561:G563)</f>
        <v>539431947</v>
      </c>
    </row>
    <row r="561" spans="1:7" ht="21.75" customHeight="1">
      <c r="A561" s="8" t="s">
        <v>734</v>
      </c>
      <c r="F561" s="4">
        <v>1582072614</v>
      </c>
      <c r="G561" s="4">
        <v>527017310</v>
      </c>
    </row>
    <row r="562" spans="1:7" ht="21.75" customHeight="1">
      <c r="A562" s="8" t="s">
        <v>784</v>
      </c>
      <c r="F562" s="4">
        <v>4261058</v>
      </c>
      <c r="G562" s="4">
        <v>9801857</v>
      </c>
    </row>
    <row r="563" spans="1:7" ht="21.75" customHeight="1">
      <c r="A563" s="8" t="s">
        <v>770</v>
      </c>
      <c r="F563" s="4">
        <v>1395031</v>
      </c>
      <c r="G563" s="4">
        <v>2612780</v>
      </c>
    </row>
    <row r="564" ht="18.75" hidden="1">
      <c r="A564" s="8" t="s">
        <v>241</v>
      </c>
    </row>
    <row r="565" spans="1:7" ht="21.75" customHeight="1">
      <c r="A565" s="8" t="s">
        <v>566</v>
      </c>
      <c r="F565" s="4">
        <v>2985000</v>
      </c>
      <c r="G565" s="4">
        <v>3769166</v>
      </c>
    </row>
    <row r="566" spans="1:7" ht="19.5" customHeight="1">
      <c r="A566" s="8" t="s">
        <v>565</v>
      </c>
      <c r="F566" s="4">
        <v>2840610000</v>
      </c>
      <c r="G566" s="4">
        <v>40000000</v>
      </c>
    </row>
    <row r="567" ht="18.75" hidden="1">
      <c r="A567" s="8" t="s">
        <v>35</v>
      </c>
    </row>
    <row r="568" spans="1:7" ht="22.5" customHeight="1">
      <c r="A568" s="8" t="s">
        <v>564</v>
      </c>
      <c r="F568" s="4">
        <v>122338720</v>
      </c>
      <c r="G568" s="4">
        <v>1333840550</v>
      </c>
    </row>
    <row r="569" ht="18.75" hidden="1">
      <c r="A569" s="8" t="s">
        <v>36</v>
      </c>
    </row>
    <row r="570" ht="18.75" hidden="1">
      <c r="A570" s="8" t="s">
        <v>37</v>
      </c>
    </row>
    <row r="571" spans="1:7" ht="18.75">
      <c r="A571" s="8" t="s">
        <v>563</v>
      </c>
      <c r="F571" s="4">
        <v>214000000</v>
      </c>
      <c r="G571" s="4">
        <v>150000000</v>
      </c>
    </row>
    <row r="572" spans="2:7" ht="20.25">
      <c r="B572" s="6" t="s">
        <v>827</v>
      </c>
      <c r="F572" s="6">
        <f>F560+F566+F565+F568+F571</f>
        <v>4767662423</v>
      </c>
      <c r="G572" s="6">
        <f>G560+G566+G565+G568+G571</f>
        <v>2067041663</v>
      </c>
    </row>
    <row r="573" spans="1:7" ht="22.5" customHeight="1">
      <c r="A573" s="4" t="s">
        <v>38</v>
      </c>
      <c r="F573" s="18" t="s">
        <v>948</v>
      </c>
      <c r="G573" s="18" t="s">
        <v>949</v>
      </c>
    </row>
    <row r="574" spans="1:6" ht="18.75">
      <c r="A574" s="8" t="s">
        <v>39</v>
      </c>
      <c r="F574" s="4">
        <v>4890167</v>
      </c>
    </row>
    <row r="575" ht="18.75" hidden="1">
      <c r="A575" s="8" t="s">
        <v>41</v>
      </c>
    </row>
    <row r="576" ht="18.75" hidden="1">
      <c r="A576" s="8" t="s">
        <v>603</v>
      </c>
    </row>
    <row r="577" ht="18.75" hidden="1">
      <c r="A577" s="8" t="s">
        <v>604</v>
      </c>
    </row>
    <row r="578" ht="18.75" hidden="1">
      <c r="A578" s="8" t="s">
        <v>605</v>
      </c>
    </row>
    <row r="579" ht="18.75" hidden="1">
      <c r="A579" s="8" t="s">
        <v>606</v>
      </c>
    </row>
    <row r="580" ht="18.75" hidden="1">
      <c r="A580" s="8" t="s">
        <v>607</v>
      </c>
    </row>
    <row r="581" spans="1:7" ht="18" customHeight="1">
      <c r="A581" s="8" t="s">
        <v>567</v>
      </c>
      <c r="G581" s="4">
        <v>47500000</v>
      </c>
    </row>
    <row r="582" spans="2:7" ht="20.25">
      <c r="B582" s="6" t="s">
        <v>827</v>
      </c>
      <c r="F582" s="6">
        <v>4890167</v>
      </c>
      <c r="G582" s="6">
        <v>47500000</v>
      </c>
    </row>
    <row r="583" spans="1:7" ht="18.75">
      <c r="A583" s="4" t="s">
        <v>608</v>
      </c>
      <c r="F583" s="18" t="s">
        <v>948</v>
      </c>
      <c r="G583" s="18" t="s">
        <v>949</v>
      </c>
    </row>
    <row r="584" spans="1:7" ht="18.75">
      <c r="A584" s="8" t="s">
        <v>609</v>
      </c>
      <c r="F584" s="4">
        <f>SUM(F585:F587)</f>
        <v>2728318827.84</v>
      </c>
      <c r="G584" s="4">
        <f>SUM(G585:G587)</f>
        <v>2220917073</v>
      </c>
    </row>
    <row r="585" spans="1:7" ht="18.75">
      <c r="A585" s="4" t="s">
        <v>730</v>
      </c>
      <c r="F585" s="4">
        <v>2725360976.84</v>
      </c>
      <c r="G585" s="4">
        <v>2208285838</v>
      </c>
    </row>
    <row r="586" spans="1:7" ht="18.75">
      <c r="A586" s="4" t="s">
        <v>731</v>
      </c>
      <c r="F586" s="4">
        <v>2957851</v>
      </c>
      <c r="G586" s="4">
        <v>12631235</v>
      </c>
    </row>
    <row r="587" ht="18.75">
      <c r="A587" s="4" t="s">
        <v>732</v>
      </c>
    </row>
    <row r="588" ht="18.75" hidden="1">
      <c r="A588" s="8" t="s">
        <v>610</v>
      </c>
    </row>
    <row r="589" spans="2:7" ht="20.25">
      <c r="B589" s="6" t="s">
        <v>827</v>
      </c>
      <c r="F589" s="6">
        <f>F584</f>
        <v>2728318827.84</v>
      </c>
      <c r="G589" s="6">
        <f>G584</f>
        <v>2220917073</v>
      </c>
    </row>
    <row r="590" spans="1:7" ht="18.75" hidden="1">
      <c r="A590" s="4" t="s">
        <v>611</v>
      </c>
      <c r="F590" s="18" t="s">
        <v>948</v>
      </c>
      <c r="G590" s="18" t="s">
        <v>949</v>
      </c>
    </row>
    <row r="591" ht="18.75" hidden="1">
      <c r="A591" s="8" t="s">
        <v>612</v>
      </c>
    </row>
    <row r="592" ht="18.75" hidden="1">
      <c r="A592" s="8" t="s">
        <v>613</v>
      </c>
    </row>
    <row r="593" spans="1:2" ht="20.25" hidden="1">
      <c r="A593" s="8" t="s">
        <v>614</v>
      </c>
      <c r="B593" s="6"/>
    </row>
    <row r="594" ht="18.75" hidden="1">
      <c r="A594" s="8" t="s">
        <v>624</v>
      </c>
    </row>
    <row r="595" ht="18.75" hidden="1">
      <c r="A595" s="8" t="s">
        <v>623</v>
      </c>
    </row>
    <row r="596" ht="20.25" hidden="1">
      <c r="B596" s="6" t="s">
        <v>827</v>
      </c>
    </row>
    <row r="597" spans="1:7" ht="18.75" hidden="1">
      <c r="A597" s="4" t="s">
        <v>625</v>
      </c>
      <c r="F597" s="18" t="s">
        <v>948</v>
      </c>
      <c r="G597" s="18" t="s">
        <v>949</v>
      </c>
    </row>
    <row r="598" ht="18.75" hidden="1">
      <c r="A598" s="8" t="s">
        <v>626</v>
      </c>
    </row>
    <row r="599" ht="18.75" hidden="1">
      <c r="A599" s="8" t="s">
        <v>627</v>
      </c>
    </row>
    <row r="600" ht="18.75" hidden="1">
      <c r="A600" s="8" t="s">
        <v>628</v>
      </c>
    </row>
    <row r="601" ht="18.75" hidden="1">
      <c r="A601" s="8" t="s">
        <v>629</v>
      </c>
    </row>
    <row r="602" ht="18.75" hidden="1">
      <c r="A602" s="8" t="s">
        <v>630</v>
      </c>
    </row>
    <row r="603" spans="2:6" ht="20.25" hidden="1">
      <c r="B603" s="6" t="s">
        <v>827</v>
      </c>
      <c r="F603" s="6"/>
    </row>
    <row r="604" ht="20.25" hidden="1">
      <c r="B604" s="6"/>
    </row>
    <row r="605" spans="1:7" s="7" customFormat="1" ht="20.25">
      <c r="A605" s="6" t="s">
        <v>631</v>
      </c>
      <c r="B605" s="6"/>
      <c r="C605" s="6"/>
      <c r="D605" s="6"/>
      <c r="E605" s="6"/>
      <c r="F605" s="6"/>
      <c r="G605" s="6"/>
    </row>
    <row r="606" ht="19.5" customHeight="1" hidden="1">
      <c r="A606" s="4" t="s">
        <v>632</v>
      </c>
    </row>
    <row r="607" ht="19.5" customHeight="1" hidden="1">
      <c r="A607" s="4" t="s">
        <v>633</v>
      </c>
    </row>
    <row r="608" ht="19.5" customHeight="1" hidden="1">
      <c r="A608" s="8" t="s">
        <v>634</v>
      </c>
    </row>
    <row r="609" ht="19.5" customHeight="1" hidden="1">
      <c r="A609" s="8" t="s">
        <v>635</v>
      </c>
    </row>
    <row r="610" ht="19.5" customHeight="1" hidden="1">
      <c r="A610" s="4" t="s">
        <v>638</v>
      </c>
    </row>
    <row r="611" ht="19.5" customHeight="1" hidden="1">
      <c r="A611" s="8" t="s">
        <v>636</v>
      </c>
    </row>
    <row r="612" ht="19.5" customHeight="1" hidden="1">
      <c r="A612" s="8" t="s">
        <v>637</v>
      </c>
    </row>
    <row r="613" ht="19.5" customHeight="1" hidden="1">
      <c r="A613" s="8" t="s">
        <v>569</v>
      </c>
    </row>
    <row r="614" spans="1:7" ht="36.75" customHeight="1" hidden="1">
      <c r="A614" s="427" t="s">
        <v>568</v>
      </c>
      <c r="B614" s="427"/>
      <c r="C614" s="427"/>
      <c r="D614" s="427"/>
      <c r="E614" s="427"/>
      <c r="F614" s="427"/>
      <c r="G614" s="427"/>
    </row>
    <row r="615" spans="1:7" ht="36.75" customHeight="1">
      <c r="A615" s="427" t="s">
        <v>639</v>
      </c>
      <c r="B615" s="427"/>
      <c r="C615" s="427"/>
      <c r="D615" s="427"/>
      <c r="E615" s="427"/>
      <c r="F615" s="427"/>
      <c r="G615" s="427"/>
    </row>
    <row r="616" spans="1:7" ht="18.75">
      <c r="A616" s="227"/>
      <c r="B616" s="227"/>
      <c r="C616" s="227"/>
      <c r="D616" s="227"/>
      <c r="E616" s="227"/>
      <c r="F616" s="18" t="s">
        <v>948</v>
      </c>
      <c r="G616" s="18" t="s">
        <v>949</v>
      </c>
    </row>
    <row r="617" spans="1:7" ht="40.5" customHeight="1">
      <c r="A617" s="415" t="s">
        <v>515</v>
      </c>
      <c r="B617" s="415"/>
      <c r="C617" s="415"/>
      <c r="D617" s="415"/>
      <c r="E617" s="415"/>
      <c r="F617" s="4">
        <v>241430860</v>
      </c>
      <c r="G617" s="4">
        <v>325710860</v>
      </c>
    </row>
    <row r="618" spans="2:7" ht="20.25">
      <c r="B618" s="6" t="s">
        <v>827</v>
      </c>
      <c r="F618" s="6">
        <f>SUM(F616:F617)</f>
        <v>241430860</v>
      </c>
      <c r="G618" s="6">
        <f>SUM(G616:G617)</f>
        <v>325710860</v>
      </c>
    </row>
    <row r="619" spans="1:7" ht="36.75" customHeight="1" hidden="1">
      <c r="A619" s="227"/>
      <c r="B619" s="227"/>
      <c r="C619" s="227"/>
      <c r="D619" s="227"/>
      <c r="E619" s="227"/>
      <c r="F619" s="227"/>
      <c r="G619" s="227"/>
    </row>
    <row r="620" spans="1:7" ht="36.75" customHeight="1" hidden="1">
      <c r="A620" s="227"/>
      <c r="B620" s="227"/>
      <c r="C620" s="227"/>
      <c r="D620" s="227"/>
      <c r="E620" s="227"/>
      <c r="F620" s="227"/>
      <c r="G620" s="227"/>
    </row>
    <row r="622" ht="20.25">
      <c r="A622" s="6" t="s">
        <v>640</v>
      </c>
    </row>
    <row r="623" spans="1:7" ht="18.75">
      <c r="A623" s="8" t="s">
        <v>516</v>
      </c>
      <c r="F623" s="18"/>
      <c r="G623" s="18"/>
    </row>
    <row r="624" spans="1:7" ht="18.75">
      <c r="A624" s="8" t="s">
        <v>517</v>
      </c>
      <c r="F624" s="18"/>
      <c r="G624" s="18"/>
    </row>
    <row r="625" spans="1:7" ht="18.75">
      <c r="A625" s="8" t="s">
        <v>518</v>
      </c>
      <c r="F625" s="18"/>
      <c r="G625" s="18"/>
    </row>
    <row r="626" spans="1:7" ht="37.5" customHeight="1">
      <c r="A626" s="430" t="s">
        <v>519</v>
      </c>
      <c r="B626" s="430"/>
      <c r="C626" s="430"/>
      <c r="D626" s="430"/>
      <c r="E626" s="430"/>
      <c r="F626" s="430"/>
      <c r="G626" s="430"/>
    </row>
    <row r="627" spans="1:7" ht="18.75">
      <c r="A627" s="418" t="s">
        <v>520</v>
      </c>
      <c r="B627" s="430"/>
      <c r="C627" s="430"/>
      <c r="D627" s="430"/>
      <c r="E627" s="430"/>
      <c r="F627" s="430"/>
      <c r="G627" s="430"/>
    </row>
    <row r="628" spans="1:7" ht="18.75">
      <c r="A628" s="8" t="s">
        <v>521</v>
      </c>
      <c r="F628" s="18"/>
      <c r="G628" s="18"/>
    </row>
    <row r="629" spans="1:7" ht="18.75">
      <c r="A629" s="8" t="s">
        <v>522</v>
      </c>
      <c r="F629" s="18"/>
      <c r="G629" s="18"/>
    </row>
    <row r="630" spans="6:7" ht="18.75">
      <c r="F630" s="428" t="s">
        <v>793</v>
      </c>
      <c r="G630" s="428"/>
    </row>
    <row r="631" spans="1:7" ht="20.25">
      <c r="A631" s="19" t="s">
        <v>693</v>
      </c>
      <c r="B631" s="359" t="s">
        <v>694</v>
      </c>
      <c r="C631" s="359"/>
      <c r="D631" s="359"/>
      <c r="E631" s="359"/>
      <c r="F631" s="359" t="s">
        <v>691</v>
      </c>
      <c r="G631" s="359"/>
    </row>
    <row r="632" spans="6:7" ht="18.75">
      <c r="F632" s="429" t="s">
        <v>692</v>
      </c>
      <c r="G632" s="429"/>
    </row>
    <row r="637" spans="1:7" ht="20.25">
      <c r="A637" s="20" t="s">
        <v>239</v>
      </c>
      <c r="B637" s="416" t="s">
        <v>695</v>
      </c>
      <c r="C637" s="416"/>
      <c r="D637" s="416"/>
      <c r="E637" s="416"/>
      <c r="F637" s="416" t="s">
        <v>914</v>
      </c>
      <c r="G637" s="416"/>
    </row>
  </sheetData>
  <mergeCells count="70">
    <mergeCell ref="A627:G627"/>
    <mergeCell ref="A1:B1"/>
    <mergeCell ref="A2:B2"/>
    <mergeCell ref="A3:B3"/>
    <mergeCell ref="C294:D294"/>
    <mergeCell ref="A66:G66"/>
    <mergeCell ref="E294:F294"/>
    <mergeCell ref="A74:G74"/>
    <mergeCell ref="A14:G14"/>
    <mergeCell ref="A70:G70"/>
    <mergeCell ref="A71:G71"/>
    <mergeCell ref="A73:G73"/>
    <mergeCell ref="C295:D295"/>
    <mergeCell ref="E295:F295"/>
    <mergeCell ref="C296:D296"/>
    <mergeCell ref="E296:F296"/>
    <mergeCell ref="C297:D297"/>
    <mergeCell ref="E297:F297"/>
    <mergeCell ref="C298:D298"/>
    <mergeCell ref="E298:F298"/>
    <mergeCell ref="C299:D299"/>
    <mergeCell ref="E299:F299"/>
    <mergeCell ref="C300:D300"/>
    <mergeCell ref="E300:F300"/>
    <mergeCell ref="C301:D301"/>
    <mergeCell ref="E301:F301"/>
    <mergeCell ref="C303:D303"/>
    <mergeCell ref="E303:F303"/>
    <mergeCell ref="C304:D304"/>
    <mergeCell ref="E304:F304"/>
    <mergeCell ref="A626:G626"/>
    <mergeCell ref="A16:G16"/>
    <mergeCell ref="A28:G28"/>
    <mergeCell ref="A29:G29"/>
    <mergeCell ref="A59:G59"/>
    <mergeCell ref="A24:G24"/>
    <mergeCell ref="C302:D302"/>
    <mergeCell ref="E302:F302"/>
    <mergeCell ref="C306:D306"/>
    <mergeCell ref="E306:F306"/>
    <mergeCell ref="E305:F305"/>
    <mergeCell ref="F637:G637"/>
    <mergeCell ref="A417:A418"/>
    <mergeCell ref="B417:D417"/>
    <mergeCell ref="E417:G417"/>
    <mergeCell ref="A614:G614"/>
    <mergeCell ref="A615:G615"/>
    <mergeCell ref="F630:G630"/>
    <mergeCell ref="F631:G631"/>
    <mergeCell ref="F632:G632"/>
    <mergeCell ref="A65:G65"/>
    <mergeCell ref="A67:G67"/>
    <mergeCell ref="A69:G69"/>
    <mergeCell ref="C309:D309"/>
    <mergeCell ref="E309:F309"/>
    <mergeCell ref="C307:D307"/>
    <mergeCell ref="E307:F307"/>
    <mergeCell ref="C308:D308"/>
    <mergeCell ref="E308:F308"/>
    <mergeCell ref="C305:D305"/>
    <mergeCell ref="A617:E617"/>
    <mergeCell ref="B631:E631"/>
    <mergeCell ref="B637:E637"/>
    <mergeCell ref="F1:G1"/>
    <mergeCell ref="F2:G2"/>
    <mergeCell ref="F3:G3"/>
    <mergeCell ref="A5:G5"/>
    <mergeCell ref="A6:G6"/>
    <mergeCell ref="A13:G13"/>
    <mergeCell ref="A15:G15"/>
  </mergeCells>
  <printOptions horizontalCentered="1"/>
  <pageMargins left="0.34" right="0.25" top="0.5" bottom="0.37" header="0" footer="0.19"/>
  <pageSetup fitToHeight="12" horizontalDpi="600" verticalDpi="600" orientation="portrait" paperSize="9" scale="72" r:id="rId1"/>
  <headerFooter alignWithMargins="0">
    <oddFooter>&amp;CPage &amp;P of &amp;N</oddFooter>
  </headerFooter>
</worksheet>
</file>

<file path=xl/worksheets/sheet7.xml><?xml version="1.0" encoding="utf-8"?>
<worksheet xmlns="http://schemas.openxmlformats.org/spreadsheetml/2006/main" xmlns:r="http://schemas.openxmlformats.org/officeDocument/2006/relationships">
  <dimension ref="A1:L89"/>
  <sheetViews>
    <sheetView workbookViewId="0" topLeftCell="B55">
      <selection activeCell="E59" sqref="E59:G59"/>
    </sheetView>
  </sheetViews>
  <sheetFormatPr defaultColWidth="8.796875" defaultRowHeight="14.25"/>
  <cols>
    <col min="1" max="1" width="37.09765625" style="148" customWidth="1"/>
    <col min="2" max="2" width="21.3984375" style="148" customWidth="1"/>
    <col min="3" max="3" width="6.09765625" style="148" customWidth="1"/>
    <col min="4" max="4" width="0.1015625" style="148" hidden="1" customWidth="1"/>
    <col min="5" max="5" width="17.19921875" style="149" customWidth="1"/>
    <col min="6" max="6" width="4.5" style="169" customWidth="1"/>
    <col min="7" max="7" width="17.19921875" style="148" customWidth="1"/>
    <col min="8" max="8" width="14.3984375" style="169" bestFit="1" customWidth="1"/>
    <col min="9" max="9" width="15.3984375" style="169" bestFit="1" customWidth="1"/>
    <col min="10" max="11" width="12.09765625" style="169" bestFit="1" customWidth="1"/>
    <col min="12" max="12" width="15.3984375" style="148" bestFit="1" customWidth="1"/>
    <col min="13" max="16384" width="9" style="148" customWidth="1"/>
  </cols>
  <sheetData>
    <row r="1" spans="1:7" ht="18.75">
      <c r="A1" s="42" t="s">
        <v>166</v>
      </c>
      <c r="B1" s="147"/>
      <c r="E1" s="398" t="s">
        <v>669</v>
      </c>
      <c r="F1" s="398"/>
      <c r="G1" s="398"/>
    </row>
    <row r="2" spans="1:11" s="150" customFormat="1" ht="18.75">
      <c r="A2" s="42" t="s">
        <v>196</v>
      </c>
      <c r="B2" s="190"/>
      <c r="C2" s="190"/>
      <c r="D2" s="190"/>
      <c r="E2" s="399" t="s">
        <v>720</v>
      </c>
      <c r="F2" s="399"/>
      <c r="G2" s="399"/>
      <c r="H2" s="216"/>
      <c r="I2" s="216"/>
      <c r="J2" s="216"/>
      <c r="K2" s="216"/>
    </row>
    <row r="3" spans="1:7" ht="18.75">
      <c r="A3" s="42" t="s">
        <v>197</v>
      </c>
      <c r="E3" s="399" t="s">
        <v>790</v>
      </c>
      <c r="F3" s="399"/>
      <c r="G3" s="399"/>
    </row>
    <row r="4" spans="1:6" ht="18.75">
      <c r="A4" s="42"/>
      <c r="E4" s="169"/>
      <c r="F4" s="148"/>
    </row>
    <row r="5" spans="1:7" ht="20.25" customHeight="1">
      <c r="A5" s="435" t="s">
        <v>641</v>
      </c>
      <c r="B5" s="435"/>
      <c r="C5" s="435"/>
      <c r="D5" s="435"/>
      <c r="E5" s="435"/>
      <c r="F5" s="435"/>
      <c r="G5" s="435"/>
    </row>
    <row r="6" spans="1:7" ht="14.25">
      <c r="A6" s="436" t="s">
        <v>642</v>
      </c>
      <c r="B6" s="436"/>
      <c r="C6" s="436"/>
      <c r="D6" s="436"/>
      <c r="E6" s="436"/>
      <c r="F6" s="436"/>
      <c r="G6" s="436"/>
    </row>
    <row r="7" spans="1:12" ht="16.5">
      <c r="A7" s="437" t="s">
        <v>889</v>
      </c>
      <c r="B7" s="437"/>
      <c r="C7" s="437"/>
      <c r="D7" s="437"/>
      <c r="E7" s="437"/>
      <c r="F7" s="437"/>
      <c r="G7" s="437"/>
      <c r="H7" s="218"/>
      <c r="I7" s="218"/>
      <c r="J7" s="218"/>
      <c r="K7" s="218"/>
      <c r="L7" s="219"/>
    </row>
    <row r="8" spans="8:12" ht="9.75" customHeight="1">
      <c r="H8" s="218"/>
      <c r="I8" s="218"/>
      <c r="J8" s="218"/>
      <c r="K8" s="218"/>
      <c r="L8" s="219"/>
    </row>
    <row r="9" spans="5:12" ht="14.25">
      <c r="E9" s="151" t="str">
        <f>'[2]TTC&amp;KS'!B11</f>
        <v>Đơn vị tính: VND</v>
      </c>
      <c r="H9" s="218"/>
      <c r="I9" s="218"/>
      <c r="J9" s="218"/>
      <c r="K9" s="218"/>
      <c r="L9" s="219"/>
    </row>
    <row r="10" spans="8:12" ht="3.75" customHeight="1">
      <c r="H10" s="218"/>
      <c r="I10" s="218"/>
      <c r="J10" s="218"/>
      <c r="K10" s="218"/>
      <c r="L10" s="219"/>
    </row>
    <row r="11" spans="1:12" s="155" customFormat="1" ht="25.5" customHeight="1">
      <c r="A11" s="153" t="s">
        <v>643</v>
      </c>
      <c r="B11" s="153"/>
      <c r="C11" s="153" t="s">
        <v>644</v>
      </c>
      <c r="D11" s="152"/>
      <c r="E11" s="154" t="s">
        <v>646</v>
      </c>
      <c r="F11" s="186"/>
      <c r="G11" s="154" t="s">
        <v>645</v>
      </c>
      <c r="H11" s="220"/>
      <c r="I11" s="220"/>
      <c r="J11" s="220"/>
      <c r="K11" s="220"/>
      <c r="L11" s="221"/>
    </row>
    <row r="12" spans="1:12" s="155" customFormat="1" ht="9" customHeight="1">
      <c r="A12" s="152"/>
      <c r="B12" s="152"/>
      <c r="C12" s="152"/>
      <c r="D12" s="152"/>
      <c r="E12" s="156"/>
      <c r="F12" s="186"/>
      <c r="H12" s="220"/>
      <c r="I12" s="220"/>
      <c r="J12" s="220"/>
      <c r="K12" s="220"/>
      <c r="L12" s="221"/>
    </row>
    <row r="13" spans="1:12" s="159" customFormat="1" ht="14.25" customHeight="1">
      <c r="A13" s="157" t="s">
        <v>647</v>
      </c>
      <c r="B13" s="157"/>
      <c r="C13" s="157"/>
      <c r="D13" s="157"/>
      <c r="E13" s="158"/>
      <c r="F13" s="187"/>
      <c r="G13" s="206"/>
      <c r="H13" s="222"/>
      <c r="I13" s="222"/>
      <c r="J13" s="222"/>
      <c r="K13" s="222"/>
      <c r="L13" s="223"/>
    </row>
    <row r="14" spans="1:12" s="164" customFormat="1" ht="14.25" customHeight="1">
      <c r="A14" s="160" t="s">
        <v>648</v>
      </c>
      <c r="B14" s="160"/>
      <c r="C14" s="161" t="s">
        <v>701</v>
      </c>
      <c r="D14" s="162"/>
      <c r="E14" s="163">
        <f>KQKD1!H24</f>
        <v>9664253933</v>
      </c>
      <c r="F14" s="188"/>
      <c r="G14" s="215"/>
      <c r="H14" s="218"/>
      <c r="I14" s="218"/>
      <c r="J14" s="218"/>
      <c r="K14" s="218"/>
      <c r="L14" s="224"/>
    </row>
    <row r="15" spans="1:12" s="164" customFormat="1" ht="14.25" customHeight="1">
      <c r="A15" s="160" t="s">
        <v>649</v>
      </c>
      <c r="B15" s="160"/>
      <c r="C15" s="161"/>
      <c r="D15" s="160"/>
      <c r="E15" s="191">
        <v>0</v>
      </c>
      <c r="F15" s="188"/>
      <c r="G15" s="207"/>
      <c r="H15" s="218"/>
      <c r="I15" s="218"/>
      <c r="J15" s="218"/>
      <c r="K15" s="218"/>
      <c r="L15" s="224"/>
    </row>
    <row r="16" spans="1:12" ht="14.25" customHeight="1">
      <c r="A16" s="165" t="s">
        <v>650</v>
      </c>
      <c r="B16" s="165"/>
      <c r="C16" s="185" t="s">
        <v>702</v>
      </c>
      <c r="D16" s="167"/>
      <c r="E16" s="191">
        <v>166534526</v>
      </c>
      <c r="G16" s="191"/>
      <c r="H16" s="218"/>
      <c r="I16" s="218"/>
      <c r="J16" s="218"/>
      <c r="K16" s="218"/>
      <c r="L16" s="224"/>
    </row>
    <row r="17" spans="1:12" ht="14.25" customHeight="1">
      <c r="A17" s="165" t="s">
        <v>651</v>
      </c>
      <c r="B17" s="165"/>
      <c r="C17" s="185" t="s">
        <v>703</v>
      </c>
      <c r="D17" s="167"/>
      <c r="E17" s="191">
        <v>0</v>
      </c>
      <c r="G17" s="208"/>
      <c r="H17" s="218"/>
      <c r="I17" s="218"/>
      <c r="J17" s="218"/>
      <c r="K17" s="218"/>
      <c r="L17" s="224"/>
    </row>
    <row r="18" spans="1:12" ht="14.25" customHeight="1">
      <c r="A18" s="165" t="s">
        <v>652</v>
      </c>
      <c r="B18" s="165"/>
      <c r="C18" s="185" t="s">
        <v>704</v>
      </c>
      <c r="D18" s="167"/>
      <c r="E18" s="191">
        <v>0</v>
      </c>
      <c r="G18" s="208"/>
      <c r="H18" s="218"/>
      <c r="I18" s="218"/>
      <c r="J18" s="218"/>
      <c r="K18" s="218"/>
      <c r="L18" s="224"/>
    </row>
    <row r="19" spans="1:12" ht="14.25" customHeight="1">
      <c r="A19" s="165" t="s">
        <v>653</v>
      </c>
      <c r="B19" s="165"/>
      <c r="C19" s="185" t="s">
        <v>705</v>
      </c>
      <c r="D19" s="167"/>
      <c r="E19" s="191">
        <v>-4875560477</v>
      </c>
      <c r="G19" s="208"/>
      <c r="H19" s="218"/>
      <c r="I19" s="218"/>
      <c r="J19" s="218"/>
      <c r="K19" s="218"/>
      <c r="L19" s="224"/>
    </row>
    <row r="20" spans="1:12" ht="14.25" customHeight="1">
      <c r="A20" s="165" t="s">
        <v>654</v>
      </c>
      <c r="B20" s="165"/>
      <c r="C20" s="185" t="s">
        <v>706</v>
      </c>
      <c r="D20" s="167"/>
      <c r="E20" s="191">
        <v>981367</v>
      </c>
      <c r="G20" s="208"/>
      <c r="H20" s="218"/>
      <c r="I20" s="218"/>
      <c r="J20" s="218"/>
      <c r="K20" s="218"/>
      <c r="L20" s="224"/>
    </row>
    <row r="21" spans="1:12" s="164" customFormat="1" ht="14.25">
      <c r="A21" s="442" t="s">
        <v>655</v>
      </c>
      <c r="B21" s="442"/>
      <c r="C21" s="161" t="s">
        <v>656</v>
      </c>
      <c r="D21" s="160"/>
      <c r="E21" s="163">
        <f>SUM(E14:E20)</f>
        <v>4956209349</v>
      </c>
      <c r="F21" s="188"/>
      <c r="G21" s="209"/>
      <c r="H21" s="225"/>
      <c r="I21" s="225"/>
      <c r="J21" s="225"/>
      <c r="K21" s="225"/>
      <c r="L21" s="225"/>
    </row>
    <row r="22" spans="1:12" ht="14.25" customHeight="1">
      <c r="A22" s="165" t="s">
        <v>657</v>
      </c>
      <c r="B22" s="165"/>
      <c r="C22" s="166" t="s">
        <v>658</v>
      </c>
      <c r="D22" s="167"/>
      <c r="E22" s="191">
        <v>-10710995727</v>
      </c>
      <c r="G22" s="208"/>
      <c r="H22" s="218"/>
      <c r="I22" s="218"/>
      <c r="J22" s="218"/>
      <c r="K22" s="218"/>
      <c r="L22" s="224"/>
    </row>
    <row r="23" spans="1:12" ht="14.25" customHeight="1">
      <c r="A23" s="165" t="s">
        <v>659</v>
      </c>
      <c r="B23" s="165"/>
      <c r="C23" s="166">
        <v>10</v>
      </c>
      <c r="D23" s="167"/>
      <c r="E23" s="191">
        <v>-15692800585</v>
      </c>
      <c r="G23" s="208"/>
      <c r="H23" s="218"/>
      <c r="I23" s="218"/>
      <c r="J23" s="218"/>
      <c r="K23" s="218"/>
      <c r="L23" s="224"/>
    </row>
    <row r="24" spans="1:12" ht="27.75" customHeight="1">
      <c r="A24" s="439" t="s">
        <v>660</v>
      </c>
      <c r="B24" s="439"/>
      <c r="C24" s="166">
        <v>11</v>
      </c>
      <c r="D24" s="167"/>
      <c r="E24" s="191">
        <v>27445878786</v>
      </c>
      <c r="G24" s="208"/>
      <c r="H24" s="218"/>
      <c r="I24" s="218"/>
      <c r="J24" s="218"/>
      <c r="K24" s="218"/>
      <c r="L24" s="224"/>
    </row>
    <row r="25" spans="1:12" ht="14.25" customHeight="1">
      <c r="A25" s="165" t="s">
        <v>661</v>
      </c>
      <c r="B25" s="165"/>
      <c r="C25" s="166">
        <v>12</v>
      </c>
      <c r="D25" s="167"/>
      <c r="E25" s="191">
        <v>937538219</v>
      </c>
      <c r="G25" s="208"/>
      <c r="H25" s="218"/>
      <c r="I25" s="218"/>
      <c r="J25" s="218"/>
      <c r="K25" s="218"/>
      <c r="L25" s="224"/>
    </row>
    <row r="26" spans="1:12" ht="14.25" customHeight="1">
      <c r="A26" s="165" t="s">
        <v>662</v>
      </c>
      <c r="B26" s="165"/>
      <c r="C26" s="166">
        <v>13</v>
      </c>
      <c r="D26" s="167"/>
      <c r="E26" s="191">
        <v>-7114700</v>
      </c>
      <c r="G26" s="208"/>
      <c r="H26" s="218"/>
      <c r="I26" s="218"/>
      <c r="J26" s="218"/>
      <c r="K26" s="218"/>
      <c r="L26" s="224"/>
    </row>
    <row r="27" spans="1:12" ht="14.25" customHeight="1">
      <c r="A27" s="165" t="s">
        <v>663</v>
      </c>
      <c r="B27" s="165"/>
      <c r="C27" s="166">
        <v>14</v>
      </c>
      <c r="D27" s="167"/>
      <c r="E27" s="191">
        <v>-392000000</v>
      </c>
      <c r="G27" s="208"/>
      <c r="H27" s="218"/>
      <c r="I27" s="218"/>
      <c r="J27" s="218"/>
      <c r="K27" s="218"/>
      <c r="L27" s="224"/>
    </row>
    <row r="28" spans="1:12" ht="14.25" customHeight="1">
      <c r="A28" s="165" t="s">
        <v>664</v>
      </c>
      <c r="B28" s="165"/>
      <c r="C28" s="166">
        <v>15</v>
      </c>
      <c r="D28" s="167"/>
      <c r="E28" s="191">
        <v>991307751</v>
      </c>
      <c r="G28" s="208"/>
      <c r="H28" s="218"/>
      <c r="I28" s="218"/>
      <c r="J28" s="218"/>
      <c r="K28" s="218"/>
      <c r="L28" s="224"/>
    </row>
    <row r="29" spans="1:12" ht="14.25" customHeight="1">
      <c r="A29" s="165" t="s">
        <v>665</v>
      </c>
      <c r="B29" s="170"/>
      <c r="C29" s="166">
        <v>16</v>
      </c>
      <c r="D29" s="167"/>
      <c r="E29" s="191">
        <v>-2211260027</v>
      </c>
      <c r="G29" s="208"/>
      <c r="H29" s="218"/>
      <c r="I29" s="218"/>
      <c r="J29" s="218"/>
      <c r="K29" s="218"/>
      <c r="L29" s="224"/>
    </row>
    <row r="30" spans="1:12" ht="14.25" customHeight="1">
      <c r="A30" s="162" t="s">
        <v>666</v>
      </c>
      <c r="B30" s="162"/>
      <c r="C30" s="171">
        <v>20</v>
      </c>
      <c r="D30" s="167"/>
      <c r="E30" s="172">
        <f>SUM(E21:E29)</f>
        <v>5316763066</v>
      </c>
      <c r="G30" s="210"/>
      <c r="H30" s="226"/>
      <c r="I30" s="226"/>
      <c r="J30" s="226"/>
      <c r="K30" s="226"/>
      <c r="L30" s="226"/>
    </row>
    <row r="31" spans="1:12" ht="9" customHeight="1">
      <c r="A31" s="170"/>
      <c r="B31" s="170"/>
      <c r="C31" s="173"/>
      <c r="D31" s="167"/>
      <c r="E31" s="168"/>
      <c r="G31" s="208"/>
      <c r="H31" s="218"/>
      <c r="I31" s="218"/>
      <c r="J31" s="218"/>
      <c r="K31" s="218"/>
      <c r="L31" s="219"/>
    </row>
    <row r="32" spans="1:12" ht="14.25" customHeight="1">
      <c r="A32" s="157" t="s">
        <v>667</v>
      </c>
      <c r="B32" s="157"/>
      <c r="C32" s="173"/>
      <c r="D32" s="167"/>
      <c r="E32" s="168"/>
      <c r="G32" s="208"/>
      <c r="H32" s="218"/>
      <c r="I32" s="218"/>
      <c r="J32" s="218"/>
      <c r="K32" s="218"/>
      <c r="L32" s="219"/>
    </row>
    <row r="33" spans="1:12" ht="14.25">
      <c r="A33" s="439" t="s">
        <v>668</v>
      </c>
      <c r="B33" s="439"/>
      <c r="C33" s="173">
        <v>21</v>
      </c>
      <c r="D33" s="167"/>
      <c r="E33" s="191">
        <v>-218865381</v>
      </c>
      <c r="G33" s="208"/>
      <c r="H33" s="218"/>
      <c r="I33" s="218"/>
      <c r="J33" s="218"/>
      <c r="K33" s="218"/>
      <c r="L33" s="224"/>
    </row>
    <row r="34" spans="1:12" ht="14.25">
      <c r="A34" s="439" t="s">
        <v>670</v>
      </c>
      <c r="B34" s="439"/>
      <c r="C34" s="173">
        <v>22</v>
      </c>
      <c r="D34" s="167"/>
      <c r="E34" s="191">
        <v>0</v>
      </c>
      <c r="G34" s="208"/>
      <c r="H34" s="218"/>
      <c r="I34" s="218"/>
      <c r="J34" s="218"/>
      <c r="K34" s="218"/>
      <c r="L34" s="224"/>
    </row>
    <row r="35" spans="1:12" ht="14.25" customHeight="1">
      <c r="A35" s="439" t="s">
        <v>671</v>
      </c>
      <c r="B35" s="439"/>
      <c r="C35" s="173">
        <v>23</v>
      </c>
      <c r="D35" s="167"/>
      <c r="E35" s="191">
        <v>-500000000</v>
      </c>
      <c r="G35" s="208"/>
      <c r="H35" s="218"/>
      <c r="I35" s="218"/>
      <c r="J35" s="218"/>
      <c r="K35" s="218"/>
      <c r="L35" s="224"/>
    </row>
    <row r="36" spans="1:12" ht="14.25" customHeight="1">
      <c r="A36" s="439" t="s">
        <v>672</v>
      </c>
      <c r="B36" s="439"/>
      <c r="C36" s="173">
        <v>24</v>
      </c>
      <c r="D36" s="167"/>
      <c r="E36" s="191">
        <v>10000000000</v>
      </c>
      <c r="G36" s="208"/>
      <c r="H36" s="218"/>
      <c r="I36" s="218"/>
      <c r="J36" s="218"/>
      <c r="K36" s="218"/>
      <c r="L36" s="224"/>
    </row>
    <row r="37" spans="1:12" ht="14.25" customHeight="1">
      <c r="A37" s="170" t="s">
        <v>673</v>
      </c>
      <c r="B37" s="170"/>
      <c r="C37" s="173">
        <v>25</v>
      </c>
      <c r="D37" s="167"/>
      <c r="E37" s="191">
        <v>-5000000000</v>
      </c>
      <c r="G37" s="208"/>
      <c r="H37" s="218"/>
      <c r="I37" s="218"/>
      <c r="J37" s="218"/>
      <c r="K37" s="218"/>
      <c r="L37" s="224"/>
    </row>
    <row r="38" spans="1:12" ht="14.25" customHeight="1">
      <c r="A38" s="170" t="s">
        <v>674</v>
      </c>
      <c r="B38" s="170"/>
      <c r="C38" s="173">
        <v>26</v>
      </c>
      <c r="D38" s="167"/>
      <c r="E38" s="191">
        <v>0</v>
      </c>
      <c r="G38" s="208"/>
      <c r="H38" s="218"/>
      <c r="I38" s="218"/>
      <c r="J38" s="218"/>
      <c r="K38" s="218"/>
      <c r="L38" s="224"/>
    </row>
    <row r="39" spans="1:12" ht="14.25" customHeight="1">
      <c r="A39" s="439" t="s">
        <v>675</v>
      </c>
      <c r="B39" s="439"/>
      <c r="C39" s="173">
        <v>27</v>
      </c>
      <c r="D39" s="167"/>
      <c r="E39" s="191">
        <v>4695323703</v>
      </c>
      <c r="G39" s="208"/>
      <c r="H39" s="218"/>
      <c r="I39" s="218"/>
      <c r="J39" s="218"/>
      <c r="K39" s="218"/>
      <c r="L39" s="224"/>
    </row>
    <row r="40" spans="1:12" ht="14.25" customHeight="1">
      <c r="A40" s="162" t="s">
        <v>676</v>
      </c>
      <c r="B40" s="162"/>
      <c r="C40" s="171">
        <v>30</v>
      </c>
      <c r="D40" s="167"/>
      <c r="E40" s="172">
        <f>SUM(E32:E39)</f>
        <v>8976458322</v>
      </c>
      <c r="G40" s="210"/>
      <c r="H40" s="226"/>
      <c r="I40" s="226"/>
      <c r="J40" s="226"/>
      <c r="K40" s="226"/>
      <c r="L40" s="226"/>
    </row>
    <row r="41" spans="1:12" ht="9.75" customHeight="1">
      <c r="A41" s="170"/>
      <c r="B41" s="170"/>
      <c r="C41" s="167"/>
      <c r="D41" s="167"/>
      <c r="E41" s="168"/>
      <c r="G41" s="211"/>
      <c r="H41" s="218"/>
      <c r="I41" s="218"/>
      <c r="J41" s="218"/>
      <c r="K41" s="218"/>
      <c r="L41" s="219"/>
    </row>
    <row r="42" spans="1:12" ht="14.25" customHeight="1">
      <c r="A42" s="157" t="s">
        <v>677</v>
      </c>
      <c r="B42" s="157"/>
      <c r="C42" s="167"/>
      <c r="D42" s="167"/>
      <c r="E42" s="168"/>
      <c r="G42" s="208"/>
      <c r="H42" s="218"/>
      <c r="I42" s="218"/>
      <c r="J42" s="218"/>
      <c r="K42" s="218"/>
      <c r="L42" s="224"/>
    </row>
    <row r="43" spans="1:12" ht="14.25">
      <c r="A43" s="439" t="s">
        <v>678</v>
      </c>
      <c r="B43" s="439"/>
      <c r="C43" s="173">
        <v>31</v>
      </c>
      <c r="D43" s="167"/>
      <c r="E43" s="191">
        <v>0</v>
      </c>
      <c r="G43" s="208"/>
      <c r="H43" s="218"/>
      <c r="I43" s="218"/>
      <c r="J43" s="218"/>
      <c r="K43" s="218"/>
      <c r="L43" s="224"/>
    </row>
    <row r="44" spans="1:12" ht="25.5" customHeight="1">
      <c r="A44" s="439" t="s">
        <v>679</v>
      </c>
      <c r="B44" s="439"/>
      <c r="C44" s="173">
        <v>32</v>
      </c>
      <c r="D44" s="170"/>
      <c r="E44" s="191">
        <v>0</v>
      </c>
      <c r="G44" s="208"/>
      <c r="H44" s="218"/>
      <c r="I44" s="218"/>
      <c r="J44" s="218"/>
      <c r="K44" s="218"/>
      <c r="L44" s="224"/>
    </row>
    <row r="45" spans="1:12" ht="14.25" customHeight="1">
      <c r="A45" s="170" t="s">
        <v>680</v>
      </c>
      <c r="B45" s="170"/>
      <c r="C45" s="174">
        <v>33</v>
      </c>
      <c r="D45" s="170"/>
      <c r="E45" s="191">
        <v>0</v>
      </c>
      <c r="G45" s="208"/>
      <c r="H45" s="218"/>
      <c r="I45" s="218"/>
      <c r="J45" s="218"/>
      <c r="K45" s="218"/>
      <c r="L45" s="224"/>
    </row>
    <row r="46" spans="1:12" ht="14.25" customHeight="1">
      <c r="A46" s="170" t="s">
        <v>681</v>
      </c>
      <c r="B46" s="170"/>
      <c r="C46" s="174">
        <v>34</v>
      </c>
      <c r="D46" s="170"/>
      <c r="E46" s="191">
        <v>-5000000000</v>
      </c>
      <c r="G46" s="208"/>
      <c r="H46" s="218"/>
      <c r="I46" s="218"/>
      <c r="J46" s="218"/>
      <c r="K46" s="218"/>
      <c r="L46" s="224"/>
    </row>
    <row r="47" spans="1:12" ht="14.25" customHeight="1">
      <c r="A47" s="170" t="s">
        <v>682</v>
      </c>
      <c r="B47" s="170"/>
      <c r="C47" s="174">
        <v>35</v>
      </c>
      <c r="D47" s="170"/>
      <c r="E47" s="191">
        <v>0</v>
      </c>
      <c r="G47" s="208"/>
      <c r="H47" s="218"/>
      <c r="I47" s="218"/>
      <c r="J47" s="218"/>
      <c r="K47" s="218"/>
      <c r="L47" s="224"/>
    </row>
    <row r="48" spans="1:12" ht="14.25" customHeight="1">
      <c r="A48" s="170" t="s">
        <v>683</v>
      </c>
      <c r="B48" s="170"/>
      <c r="C48" s="174">
        <v>36</v>
      </c>
      <c r="D48" s="170"/>
      <c r="E48" s="191">
        <v>-4490324992</v>
      </c>
      <c r="G48" s="208"/>
      <c r="H48" s="218"/>
      <c r="I48" s="218"/>
      <c r="J48" s="218"/>
      <c r="K48" s="218"/>
      <c r="L48" s="224"/>
    </row>
    <row r="49" spans="1:12" ht="14.25" customHeight="1">
      <c r="A49" s="162" t="s">
        <v>684</v>
      </c>
      <c r="B49" s="162"/>
      <c r="C49" s="171">
        <v>40</v>
      </c>
      <c r="D49" s="170"/>
      <c r="E49" s="172">
        <f>SUM(E43:E48)</f>
        <v>-9490324992</v>
      </c>
      <c r="G49" s="210"/>
      <c r="H49" s="226"/>
      <c r="I49" s="226"/>
      <c r="J49" s="226"/>
      <c r="K49" s="226"/>
      <c r="L49" s="226"/>
    </row>
    <row r="50" spans="1:12" ht="2.25" customHeight="1">
      <c r="A50" s="175"/>
      <c r="B50" s="175"/>
      <c r="C50" s="176"/>
      <c r="D50" s="175"/>
      <c r="E50" s="177"/>
      <c r="G50" s="212"/>
      <c r="H50" s="218"/>
      <c r="I50" s="218"/>
      <c r="J50" s="218"/>
      <c r="K50" s="218"/>
      <c r="L50" s="219"/>
    </row>
    <row r="51" spans="1:12" ht="14.25" customHeight="1">
      <c r="A51" s="157" t="s">
        <v>685</v>
      </c>
      <c r="B51" s="157"/>
      <c r="C51" s="178">
        <v>50</v>
      </c>
      <c r="D51" s="170"/>
      <c r="E51" s="172">
        <f>E49+E40+E30</f>
        <v>4802896396</v>
      </c>
      <c r="G51" s="210"/>
      <c r="H51" s="226"/>
      <c r="I51" s="226"/>
      <c r="J51" s="226"/>
      <c r="K51" s="226"/>
      <c r="L51" s="226"/>
    </row>
    <row r="52" spans="1:12" ht="8.25" customHeight="1">
      <c r="A52" s="170"/>
      <c r="B52" s="170"/>
      <c r="C52" s="173"/>
      <c r="D52" s="170"/>
      <c r="E52" s="168"/>
      <c r="G52" s="211"/>
      <c r="H52" s="218"/>
      <c r="I52" s="218"/>
      <c r="J52" s="218"/>
      <c r="K52" s="218"/>
      <c r="L52" s="219"/>
    </row>
    <row r="53" spans="1:12" ht="14.25" customHeight="1">
      <c r="A53" s="157" t="s">
        <v>686</v>
      </c>
      <c r="B53" s="157"/>
      <c r="C53" s="178">
        <v>60</v>
      </c>
      <c r="D53" s="170"/>
      <c r="E53" s="172">
        <f>G55</f>
        <v>29181859662</v>
      </c>
      <c r="G53" s="213"/>
      <c r="H53" s="218"/>
      <c r="I53" s="218"/>
      <c r="J53" s="218"/>
      <c r="K53" s="218"/>
      <c r="L53" s="224"/>
    </row>
    <row r="54" spans="1:12" ht="14.25" customHeight="1">
      <c r="A54" s="439" t="s">
        <v>687</v>
      </c>
      <c r="B54" s="439"/>
      <c r="C54" s="173">
        <v>61</v>
      </c>
      <c r="D54" s="170"/>
      <c r="E54" s="168"/>
      <c r="H54" s="218"/>
      <c r="I54" s="218"/>
      <c r="J54" s="218"/>
      <c r="K54" s="218"/>
      <c r="L54" s="219"/>
    </row>
    <row r="55" spans="1:12" ht="14.25" customHeight="1" thickBot="1">
      <c r="A55" s="157" t="s">
        <v>688</v>
      </c>
      <c r="B55" s="157"/>
      <c r="C55" s="178">
        <v>70</v>
      </c>
      <c r="D55" s="170"/>
      <c r="E55" s="179">
        <f>E53+E51</f>
        <v>33984756058</v>
      </c>
      <c r="G55" s="179">
        <f>TS1!G10</f>
        <v>29181859662</v>
      </c>
      <c r="H55" s="226"/>
      <c r="I55" s="226"/>
      <c r="J55" s="226"/>
      <c r="K55" s="226"/>
      <c r="L55" s="226"/>
    </row>
    <row r="56" spans="1:12" ht="15" thickTop="1">
      <c r="A56" s="170"/>
      <c r="B56" s="170"/>
      <c r="C56" s="157"/>
      <c r="D56" s="170"/>
      <c r="E56" s="180"/>
      <c r="H56" s="218"/>
      <c r="I56" s="218"/>
      <c r="J56" s="218"/>
      <c r="K56" s="218"/>
      <c r="L56" s="219"/>
    </row>
    <row r="57" spans="1:12" ht="14.25">
      <c r="A57" s="170"/>
      <c r="B57" s="170"/>
      <c r="C57" s="157"/>
      <c r="D57" s="170"/>
      <c r="E57" s="180"/>
      <c r="H57" s="218"/>
      <c r="I57" s="218"/>
      <c r="J57" s="218"/>
      <c r="K57" s="218"/>
      <c r="L57" s="219"/>
    </row>
    <row r="58" spans="1:7" ht="15" customHeight="1">
      <c r="A58" s="170"/>
      <c r="B58" s="170"/>
      <c r="C58" s="440"/>
      <c r="D58" s="440"/>
      <c r="E58" s="441" t="s">
        <v>699</v>
      </c>
      <c r="F58" s="441"/>
      <c r="G58" s="441"/>
    </row>
    <row r="59" spans="1:11" s="159" customFormat="1" ht="15">
      <c r="A59" s="438" t="s">
        <v>689</v>
      </c>
      <c r="B59" s="438"/>
      <c r="C59" s="203"/>
      <c r="D59" s="203"/>
      <c r="E59" s="438" t="s">
        <v>690</v>
      </c>
      <c r="F59" s="438"/>
      <c r="G59" s="438"/>
      <c r="H59" s="187"/>
      <c r="I59" s="187"/>
      <c r="J59" s="187"/>
      <c r="K59" s="187"/>
    </row>
    <row r="60" spans="1:5" ht="16.5" customHeight="1">
      <c r="A60" s="170"/>
      <c r="B60" s="170"/>
      <c r="C60" s="170"/>
      <c r="D60" s="170"/>
      <c r="E60" s="180"/>
    </row>
    <row r="61" spans="1:5" ht="16.5" customHeight="1">
      <c r="A61" s="170"/>
      <c r="B61" s="170"/>
      <c r="C61" s="170"/>
      <c r="D61" s="170"/>
      <c r="E61" s="180"/>
    </row>
    <row r="62" spans="1:11" s="182" customFormat="1" ht="16.5" customHeight="1">
      <c r="A62" s="438"/>
      <c r="B62" s="438"/>
      <c r="C62" s="438"/>
      <c r="D62" s="438"/>
      <c r="E62" s="181"/>
      <c r="F62" s="189"/>
      <c r="H62" s="189"/>
      <c r="I62" s="189"/>
      <c r="J62" s="189"/>
      <c r="K62" s="189"/>
    </row>
    <row r="63" ht="16.5" customHeight="1"/>
    <row r="64" spans="1:11" s="205" customFormat="1" ht="18.75">
      <c r="A64" s="434" t="s">
        <v>21</v>
      </c>
      <c r="B64" s="434"/>
      <c r="C64" s="204"/>
      <c r="D64" s="204"/>
      <c r="E64" s="434" t="s">
        <v>915</v>
      </c>
      <c r="F64" s="434"/>
      <c r="G64" s="434"/>
      <c r="H64" s="217"/>
      <c r="I64" s="217"/>
      <c r="J64" s="217"/>
      <c r="K64" s="217"/>
    </row>
    <row r="73" ht="14.25">
      <c r="E73" s="199"/>
    </row>
    <row r="89" spans="1:5" ht="12" customHeight="1">
      <c r="A89" s="183"/>
      <c r="B89" s="183"/>
      <c r="C89" s="183"/>
      <c r="D89" s="183"/>
      <c r="E89" s="184"/>
    </row>
  </sheetData>
  <mergeCells count="24">
    <mergeCell ref="A21:B21"/>
    <mergeCell ref="A24:B24"/>
    <mergeCell ref="A33:B33"/>
    <mergeCell ref="A34:B34"/>
    <mergeCell ref="E59:G59"/>
    <mergeCell ref="A35:B35"/>
    <mergeCell ref="A36:B36"/>
    <mergeCell ref="A39:B39"/>
    <mergeCell ref="A43:B43"/>
    <mergeCell ref="A44:B44"/>
    <mergeCell ref="A54:B54"/>
    <mergeCell ref="C58:D58"/>
    <mergeCell ref="A59:B59"/>
    <mergeCell ref="E58:G58"/>
    <mergeCell ref="A64:B64"/>
    <mergeCell ref="E64:G64"/>
    <mergeCell ref="E1:G1"/>
    <mergeCell ref="E2:G2"/>
    <mergeCell ref="E3:G3"/>
    <mergeCell ref="A5:G5"/>
    <mergeCell ref="A6:G6"/>
    <mergeCell ref="A7:G7"/>
    <mergeCell ref="A62:B62"/>
    <mergeCell ref="C62:D62"/>
  </mergeCells>
  <conditionalFormatting sqref="E65:E65536 G11 E60:E63 G42:G49 G16:G40 E1:E4 E8:E57 H30:L30 H21:L21 H40:L40 H49:L49 G51:L51 G55:L55">
    <cfRule type="cellIs" priority="1" dxfId="0" operator="equal" stopIfTrue="1">
      <formula>0</formula>
    </cfRule>
  </conditionalFormatting>
  <printOptions horizontalCentered="1"/>
  <pageMargins left="0.5" right="0" top="0" bottom="0" header="0.5" footer="0"/>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manhdung</cp:lastModifiedBy>
  <cp:lastPrinted>2007-07-19T04:10:34Z</cp:lastPrinted>
  <dcterms:created xsi:type="dcterms:W3CDTF">2006-06-22T06:20:51Z</dcterms:created>
  <dcterms:modified xsi:type="dcterms:W3CDTF">2007-07-23T10:50:46Z</dcterms:modified>
  <cp:category/>
  <cp:version/>
  <cp:contentType/>
  <cp:contentStatus/>
</cp:coreProperties>
</file>